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s\Downloads\"/>
    </mc:Choice>
  </mc:AlternateContent>
  <xr:revisionPtr revIDLastSave="0" documentId="13_ncr:1_{2DB04E44-CF7E-4A96-AE8B-B3F320B37492}" xr6:coauthVersionLast="47" xr6:coauthVersionMax="47" xr10:uidLastSave="{00000000-0000-0000-0000-000000000000}"/>
  <bookViews>
    <workbookView xWindow="-120" yWindow="-120" windowWidth="25440" windowHeight="15270" activeTab="1" xr2:uid="{57E85FC5-AADB-4A2B-897C-60B0ED20B756}"/>
  </bookViews>
  <sheets>
    <sheet name="POA CBA 2026" sheetId="1" r:id="rId1"/>
    <sheet name="ANEXO PRESUP" sheetId="4" r:id="rId2"/>
    <sheet name="BASE DE INDICADORES" sheetId="7" r:id="rId3"/>
    <sheet name="BASE" sheetId="2" state="hidden" r:id="rId4"/>
  </sheets>
  <definedNames>
    <definedName name="_xlnm._FilterDatabase" localSheetId="1" hidden="1">'ANEXO PRESUP'!$A$7:$F$57</definedName>
    <definedName name="_xlnm._FilterDatabase" localSheetId="2" hidden="1">'BASE DE INDICADORES'!$A$11:$E$123</definedName>
    <definedName name="_xlnm._FilterDatabase" localSheetId="0" hidden="1">'POA CBA 2026'!$G$1:$G$87</definedName>
    <definedName name="_xlnm.Print_Area" localSheetId="0">'POA CBA 2026'!$A$1:$U$58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E52" i="4"/>
  <c r="E51" i="4"/>
  <c r="B51" i="4"/>
  <c r="E50" i="4"/>
  <c r="S23" i="1"/>
  <c r="S24" i="1" l="1"/>
  <c r="B55" i="4"/>
  <c r="A53" i="4"/>
  <c r="B53" i="4" s="1"/>
  <c r="E32" i="4"/>
  <c r="E31" i="4"/>
  <c r="E33" i="4" s="1"/>
  <c r="E18" i="4"/>
  <c r="E19" i="4"/>
  <c r="E20" i="4"/>
  <c r="E21" i="4"/>
  <c r="E22" i="4"/>
  <c r="E23" i="4"/>
  <c r="E24" i="4"/>
  <c r="E25" i="4"/>
  <c r="E26" i="4"/>
  <c r="E27" i="4"/>
  <c r="E28" i="4"/>
  <c r="E29" i="4"/>
  <c r="E17" i="4"/>
  <c r="D13" i="4"/>
  <c r="E13" i="4" s="1"/>
  <c r="E14" i="4" s="1"/>
  <c r="S22" i="1"/>
  <c r="S21" i="1"/>
  <c r="S20" i="1"/>
  <c r="S19" i="1"/>
  <c r="S18" i="1"/>
  <c r="S17" i="1"/>
  <c r="S16" i="1"/>
  <c r="S15" i="1"/>
  <c r="S14" i="1"/>
  <c r="S1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E30" i="4" l="1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55" i="4" l="1"/>
  <c r="E56" i="4" s="1"/>
  <c r="E53" i="4"/>
  <c r="E54" i="4" l="1"/>
  <c r="O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4" authorId="0" shapeId="0" xr:uid="{EEB3DDAE-13C6-4B4A-A3D8-FCF02B936427}">
      <text>
        <r>
          <rPr>
            <b/>
            <sz val="9"/>
            <color indexed="81"/>
            <rFont val="Tahoma"/>
            <family val="2"/>
          </rPr>
          <t>REDACTAR EL NOMBRE DE LA DIRECCIÓN A LA CUAL PERTENECE EL ANEXO</t>
        </r>
      </text>
    </comment>
    <comment ref="A5" authorId="0" shapeId="0" xr:uid="{B7F0A8E4-BEB2-4128-96A8-8688D60EB04D}">
      <text>
        <r>
          <rPr>
            <b/>
            <sz val="9"/>
            <color indexed="81"/>
            <rFont val="Tahoma"/>
            <family val="2"/>
          </rPr>
          <t>REDACTAR LA MISIÓN DE SU DIRECCIÓN</t>
        </r>
      </text>
    </comment>
    <comment ref="A6" authorId="0" shapeId="0" xr:uid="{F4B67F4C-8A14-4D92-8054-6FDFD5BEBC3C}">
      <text>
        <r>
          <rPr>
            <b/>
            <sz val="9"/>
            <color indexed="81"/>
            <rFont val="Tahoma"/>
            <family val="2"/>
          </rPr>
          <t>REDACTAR EL OBJETIVO DE SU DIRECCIÓN</t>
        </r>
      </text>
    </comment>
    <comment ref="B7" authorId="0" shapeId="0" xr:uid="{8D000F3D-F472-41B6-9F26-1123109544C2}">
      <text>
        <r>
          <rPr>
            <b/>
            <sz val="9"/>
            <color indexed="81"/>
            <rFont val="Tahoma"/>
            <family val="2"/>
          </rPr>
          <t>DESGLOSAR LOS ITEMS QUE CONFORMAN LA ACTIVIDAD</t>
        </r>
      </text>
    </comment>
    <comment ref="E7" authorId="0" shapeId="0" xr:uid="{0DE430F7-10DC-4E8E-AA3B-AAB82981EFB2}">
      <text>
        <r>
          <rPr>
            <b/>
            <sz val="9"/>
            <color indexed="81"/>
            <rFont val="Tahoma"/>
            <family val="2"/>
          </rPr>
          <t>MULTIPLICACIÓN DE LA CANTIDAD POR EL VALOR UNITARIO. UTILIZAR FÓRMULA</t>
        </r>
      </text>
    </comment>
    <comment ref="F7" authorId="0" shapeId="0" xr:uid="{C462CE35-29AD-42AB-ABE4-E89AFD135318}">
      <text>
        <r>
          <rPr>
            <b/>
            <sz val="9"/>
            <color indexed="81"/>
            <rFont val="Tahoma"/>
            <family val="2"/>
          </rPr>
          <t>IDENTIFICAR EN EL CLASIFICARO PRESUPUESTARIO EL CÓDIGO QUE CORRESPONDE DE ACUERDO AL BIEN O SERVICIO A ADQUIRIR. EN CASO DE DUDAS SOLICITAR APOYO AL DAF</t>
        </r>
      </text>
    </comment>
    <comment ref="E52" authorId="0" shapeId="0" xr:uid="{4BC08566-6817-47DF-B17A-C8A0C06B3B38}">
      <text>
        <r>
          <rPr>
            <b/>
            <sz val="9"/>
            <color indexed="81"/>
            <rFont val="Tahoma"/>
            <family val="2"/>
          </rPr>
          <t>SUMATORIA DE LOS VALORES DE LOS ITEMS. UTILIZAR FORMULA PARA SUMAR</t>
        </r>
      </text>
    </comment>
    <comment ref="A53" authorId="0" shapeId="0" xr:uid="{D6F46ED8-AF86-495F-8EAD-8384DB4E3096}">
      <text>
        <r>
          <rPr>
            <b/>
            <sz val="9"/>
            <color indexed="81"/>
            <rFont val="Tahoma"/>
            <family val="2"/>
          </rPr>
          <t>REDACTAR EL NOMBRE GLOBAL DE LA ACTIVIDAD</t>
        </r>
      </text>
    </comment>
    <comment ref="E54" authorId="0" shapeId="0" xr:uid="{08F4300A-CDD7-4FEF-9F48-CF4FEF53991D}">
      <text>
        <r>
          <rPr>
            <b/>
            <sz val="9"/>
            <color indexed="81"/>
            <rFont val="Tahoma"/>
            <family val="2"/>
          </rPr>
          <t>SUMATORIA DE LOS VALORES DE LOS ITEMS. UTILIZAR FORMULA PARA SUMAR</t>
        </r>
      </text>
    </comment>
    <comment ref="E57" authorId="0" shapeId="0" xr:uid="{129A79CC-5859-4671-82D3-BD7286ACBE5E}">
      <text>
        <r>
          <rPr>
            <b/>
            <sz val="9"/>
            <color indexed="81"/>
            <rFont val="Tahoma"/>
            <family val="2"/>
          </rPr>
          <t>SUMATORIA DE LOS VALORES TOTALES PRO ACTIVIDAD (CELDAS DE COLOR PLOMO). FAVOR UTILIZAR FÓRMULA</t>
        </r>
      </text>
    </comment>
  </commentList>
</comments>
</file>

<file path=xl/sharedStrings.xml><?xml version="1.0" encoding="utf-8"?>
<sst xmlns="http://schemas.openxmlformats.org/spreadsheetml/2006/main" count="884" uniqueCount="542">
  <si>
    <t>CUERPO DE BOMBEROS DE AMBATO</t>
  </si>
  <si>
    <r>
      <t xml:space="preserve">MISIÓN: </t>
    </r>
    <r>
      <rPr>
        <sz val="10"/>
        <rFont val="Arial"/>
        <family val="2"/>
      </rPr>
      <t>Institución Técnica dedicada a la prevención, protección, socorro y extinción de incendios; así como, de apoyo en eventos adversos de origen natural o antrópico, mediante acciones efectivas para salvar vidas, proteger bienes y contribuir en la preservación ambiental del cantón Ambato y de la sociedad en general.</t>
    </r>
  </si>
  <si>
    <r>
      <t xml:space="preserve">VISIÓN: </t>
    </r>
    <r>
      <rPr>
        <sz val="10"/>
        <rFont val="Arial"/>
        <family val="2"/>
      </rPr>
      <t>Al 2025 ser una institución que brinde servicios con estándares de calidad en la prevención de incendios, atención de emergencias y apoyo en otros eventos adversos, con el desarrollo organizacional, del talento humano, el uso de nuevas tecnologías y la mejora continua para una ciudad resiliente y sostenible.</t>
    </r>
  </si>
  <si>
    <t>PLAN DE DESARROLLO Y ORDENAMIENTO TERRITORIAL</t>
  </si>
  <si>
    <t>PLANIFICACIÓN INSTITUCIONAL</t>
  </si>
  <si>
    <t>CRONOGRAMA DE EJECUCIÓN EN CUATRIMESTRES</t>
  </si>
  <si>
    <t>Actividad PAC</t>
  </si>
  <si>
    <t>Actividad de Arrastre</t>
  </si>
  <si>
    <t>PROGRAMACION FÍSICA DE LA META</t>
  </si>
  <si>
    <t>Objetivo</t>
  </si>
  <si>
    <t>Política</t>
  </si>
  <si>
    <t>EJE</t>
  </si>
  <si>
    <t>OBJETIVO GENERAL</t>
  </si>
  <si>
    <t>Objetivo Estratégico CBA</t>
  </si>
  <si>
    <t>PROYECTO / PLAN</t>
  </si>
  <si>
    <t>Dirección</t>
  </si>
  <si>
    <t>Unidad</t>
  </si>
  <si>
    <t>Funcionario Responsable</t>
  </si>
  <si>
    <t>Actividad</t>
  </si>
  <si>
    <t>Nombre del Indicador POA</t>
  </si>
  <si>
    <t>Item presupuestario referencial*</t>
  </si>
  <si>
    <t>Presupuesto estimado</t>
  </si>
  <si>
    <t>C 1</t>
  </si>
  <si>
    <t>C2</t>
  </si>
  <si>
    <t>C 3</t>
  </si>
  <si>
    <t>TOTAL</t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</si>
  <si>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Selección del Objetivo del Plan Nacional de Desarrollo que más se ajusta a la competencia de su área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</si>
  <si>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 la  Política  que se alinea al  Objetivo del Plan Nacional de Desarrollo.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</si>
  <si>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del Eje que se alinea al PDOT Cantonal.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</si>
  <si>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del objetivo general que más se alinea al Objetivo del Plan Nacional de Desarrollo.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</si>
  <si>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Selección del Objetivo Estratégico Institucional que mejor se ajusta a la competencia de cada área</t>
    </r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</si>
  <si>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 xml:space="preserve">: Indique el nombre del Proyecto o Plan 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</si>
  <si>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Selección de la Dirección o Unidad responsable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</si>
  <si>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Indique la Sub-Área Responsable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</si>
  <si>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Colocar el nombre del funcionario responsable</t>
    </r>
  </si>
  <si>
    <r>
      <rPr>
        <b/>
        <u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Es el conjunto de acciones ordenadas en forma lógica y secuencial, que se llevan a cabo para cumplir las metas de un plan o proyecto. En esta columna usted podrá ingresar libremente las actividades a realizar de conformidad a sus necesidades y presupuesto asignado.</t>
    </r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</si>
  <si>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>: Nombre del indicador operativo para la actividad.</t>
    </r>
  </si>
  <si>
    <r>
      <rPr>
        <b/>
        <u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Colocar las distintas partidas prespuestarias de la actividad establecidos en el  Clasificador presupuestario vigente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</si>
  <si>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Techo presupuestario para la actividad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</si>
  <si>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 establecerá de forma porcentual los tiempos de ejecución de las actividades, tomando en consideración el presupuesto asignado</t>
    </r>
  </si>
  <si>
    <r>
      <rPr>
        <u val="singleAccounting"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Indicar si la actividad correspondería inclusión en el Plan Anual de Contrataciones.</t>
    </r>
  </si>
  <si>
    <t>Nota Explicativa: Indicar si la actividad corresponde a un arrastre</t>
  </si>
  <si>
    <t>Seguridad</t>
  </si>
  <si>
    <t>Coordinar los elementos de seguridad de los diferentes departamentos del GAD para reducir las condiciones inseguras para el ciudadano del Cantón</t>
  </si>
  <si>
    <t>Mejorar la capacidad de respuesta operativa en la atención de emergencias.</t>
  </si>
  <si>
    <t>DIRECCIÓN DE OPERACIONES</t>
  </si>
  <si>
    <t>NO</t>
  </si>
  <si>
    <t>SI</t>
  </si>
  <si>
    <t>% de ejecución presupuestaria alcanzada  / % de ejecución presupuestaria planificada</t>
  </si>
  <si>
    <t>Fortalecer las condiciones de los recursos a fin de dar cumplimiento eficiente a la misión institucional.</t>
  </si>
  <si>
    <t>Fortalecer la Organización a fin de cumplir la misión institucional</t>
  </si>
  <si>
    <t>Vehículos institucionales  adquiridos</t>
  </si>
  <si>
    <t>No de Vehículos institucionales  adquiridos  / No de Vehículos institucionales  por adquirir</t>
  </si>
  <si>
    <t>Mantenimiento vehículos realizado</t>
  </si>
  <si>
    <t>No. de órdenes de mantenimiento de vehículos  realizadas  / No. de órdenes de mantenimiento de vehículos  planificadas</t>
  </si>
  <si>
    <t>Implementar una información continua y oportuna con la comunidad y usuarios.</t>
  </si>
  <si>
    <t>COMUNICACIÓN INSTITUCIONAL</t>
  </si>
  <si>
    <t xml:space="preserve">Difusión de información y Publicidad del CBA </t>
  </si>
  <si>
    <t>Contratación de estudios, investigaciones y servicios técnicos especializados realizados</t>
  </si>
  <si>
    <t>No de Consultorías contratadas  /  No Consultorías planificadas</t>
  </si>
  <si>
    <t>Fortalecer la gestión de la prevención y control de incendios a través de la planificación, regulación, control y gestión de sus acciones.</t>
  </si>
  <si>
    <t>DIRECCIÓN DE PREVENCIÓN DE INCENDIOS E INGENIERÍA DEL FUEGO</t>
  </si>
  <si>
    <t>Fomentar en la comunidad una cultura de compromiso con la prevención para la reducción de la frecuencia de las emergencias dentro del ámbito de competencia del Cuerpo de Bomberos.</t>
  </si>
  <si>
    <t>DIRECCIÓN ADMINISTRATIVA FINAN CIERA</t>
  </si>
  <si>
    <t>MANTENIMIENTO DE INFRAESTRUCTURA</t>
  </si>
  <si>
    <t>Fiscalización e inspecciones Ténicas Obra contratadas</t>
  </si>
  <si>
    <t>No de contratos de Fiscalización e inspecciones Ténicas Obra realizados  / No de contratos de Fiscalización e inspecciones Ténicas Obra planificados</t>
  </si>
  <si>
    <t>Cumplimiento del mantenimiento y reparación de  maquinarias y equipos, excepto equipos informáticos.</t>
  </si>
  <si>
    <t>Implementar un sistema administrativo y financiero para el uso efectivo de los recursos.</t>
  </si>
  <si>
    <t>TESORERÍA</t>
  </si>
  <si>
    <t>TELECOMUNICACIONES</t>
  </si>
  <si>
    <t>TIC'S</t>
  </si>
  <si>
    <t>Software y Herramientas Informáticas incluido Soporte</t>
  </si>
  <si>
    <t>No de  Licencias adquiridas  / No de  Licencias por adquirir</t>
  </si>
  <si>
    <t>Web Hosting, Correo Electronico, Nube Computacional, Migración de Cuentas, Actualización del CMS y Soporte contratado</t>
  </si>
  <si>
    <t>No de  contratos para el servicio de Web Hosting, Correo Electronico, Nube Computacional, Migración de Cuentas, Actualización del CMS y Soporte realizados  / No de  contratos para el servicio de Web Hosting, Correo Electronico, Nube Computacional, Migración de Cuentas, Actualización del CMS y Soporte planificados</t>
  </si>
  <si>
    <t>Contratos para la adquisición de Tóner y suministros de impresión realizados</t>
  </si>
  <si>
    <t>No Contratos de adquisición de Tóner y suministros de impresión realizados  / No Contratos de adquisición de Tóner y suministros de impresión planificados</t>
  </si>
  <si>
    <t>Adquisición de equipos informáticos</t>
  </si>
  <si>
    <t>% de Ejecución presupuestaria en la adqusición Equipos Informaticos   / % de Ejecución presupuestaria en la adqusición Equipos Informaticos programada</t>
  </si>
  <si>
    <t>MANTENIMIENTO VEHICULAR</t>
  </si>
  <si>
    <t>BODEGA</t>
  </si>
  <si>
    <t>CONTABILIDAD</t>
  </si>
  <si>
    <t>Implementar el sistema de bienestar Bio-Psico-Social del personal del Cuerpo de Bomberos de Ambato.</t>
  </si>
  <si>
    <t>DIRECCIÓN DE TALENTO HUMANO</t>
  </si>
  <si>
    <t>SEGURIDAD Y SALUD OCUPACIONAL</t>
  </si>
  <si>
    <t>TALENTO HUMANO</t>
  </si>
  <si>
    <t>Implementar un modelo de formación y especialización técnica y humanística para el personal del Cuerpo de Bomberos de Ambato.</t>
  </si>
  <si>
    <t>No. de capacitaciones realizadas / No. de capacitaciones planificadas</t>
  </si>
  <si>
    <t>% de Ejecución presupuestaria en la dotación de uniformes y vestimentas para servidores y trabajadores de la institución   / % de Ejecución presupuestaria presupuestaria en la dotación de uniformes y vestimentas para servidores y trabajadores de la institución planificada</t>
  </si>
  <si>
    <t>Fortalecer el Centro de Formación y Especialización del Cuerpo de Bomberos de Ambato</t>
  </si>
  <si>
    <t>DIRECCIÓN DEL CENTRO DE FORMACIÓN Y ESPECIALIZACIÓN</t>
  </si>
  <si>
    <t>TOTAL:</t>
  </si>
  <si>
    <t>*Nota: El ítem puede variar en función de las características y costo de los bienes, por lo cual únicamente es un item referencial que se establece al momento de la elaboración del POA</t>
  </si>
  <si>
    <t>ELABORADO POR:</t>
  </si>
  <si>
    <t xml:space="preserve">REVISADO POR: </t>
  </si>
  <si>
    <t>PLAN DE DESARROLLO PARA EL NUEVO ECUADOR 2024 - 2025</t>
  </si>
  <si>
    <t>Objetivo 3: Garantizar la seguridad integral, la paz ciudadana y transformar el sistema de justicia respetando los derechos humanos</t>
  </si>
  <si>
    <t>3.10 Impulsar la reducción de riesgos de desastres y atención oportuna a emergencias ante amenazas naturales o antrópicas en todos los sectores y niveles territoriales.</t>
  </si>
  <si>
    <t xml:space="preserve"> </t>
  </si>
  <si>
    <r>
      <t xml:space="preserve">CUERPO DE BOMBEROS DE AMBATO
</t>
    </r>
    <r>
      <rPr>
        <b/>
        <sz val="8"/>
        <rFont val="Batang"/>
        <family val="1"/>
        <charset val="129"/>
      </rPr>
      <t>ANEXO</t>
    </r>
    <r>
      <rPr>
        <b/>
        <sz val="8"/>
        <color indexed="60"/>
        <rFont val="Batang"/>
        <family val="1"/>
        <charset val="129"/>
      </rPr>
      <t xml:space="preserve"> </t>
    </r>
    <r>
      <rPr>
        <b/>
        <sz val="8"/>
        <color indexed="8"/>
        <rFont val="Batang"/>
        <family val="1"/>
        <charset val="129"/>
      </rPr>
      <t>PLAN OPERATIVO ANUAL 2025</t>
    </r>
  </si>
  <si>
    <t>CÓDIGO:</t>
  </si>
  <si>
    <t>CBA-DAF-PST-REG-004</t>
  </si>
  <si>
    <t>FECHA DE APROBACIÓN:</t>
  </si>
  <si>
    <t>VERSIÓN:</t>
  </si>
  <si>
    <t>01</t>
  </si>
  <si>
    <t>DIRECCIÓN</t>
  </si>
  <si>
    <t>PÁGINA</t>
  </si>
  <si>
    <t>Pag 1 de 1</t>
  </si>
  <si>
    <t>ACTIVIDAD</t>
  </si>
  <si>
    <t>DESCRIPCIÓN</t>
  </si>
  <si>
    <t>CANTIDAD</t>
  </si>
  <si>
    <t>VALOR UNITARIO</t>
  </si>
  <si>
    <t>VALOR  TOTAL</t>
  </si>
  <si>
    <t>ITEM</t>
  </si>
  <si>
    <t>VALOR TOTAL ACTIVIDAD</t>
  </si>
  <si>
    <t xml:space="preserve">TOTAL  PRESUPUESTO </t>
  </si>
  <si>
    <t>NOMBRE:</t>
  </si>
  <si>
    <t>FIRMA:</t>
  </si>
  <si>
    <t>REVISADO POR:</t>
  </si>
  <si>
    <t>Base de datos de indicadores operativos POA propuestos para el periodo 2025</t>
  </si>
  <si>
    <t>Nombre de indicador operativo</t>
  </si>
  <si>
    <t xml:space="preserve">Numerador </t>
  </si>
  <si>
    <t>Denominador</t>
  </si>
  <si>
    <t>Formula del Indicador Operativo</t>
  </si>
  <si>
    <t>Presupuesto ejecutado por Consumo de Energía Eléctrica</t>
  </si>
  <si>
    <t>% de ejecución presupuestaria alcanzada</t>
  </si>
  <si>
    <t>% de ejecución presupuestaria planificada</t>
  </si>
  <si>
    <t>Presupuesto ejecutado por Consumo de agua</t>
  </si>
  <si>
    <t>Presupuesto ejecutado por Consumo de telefonía fija</t>
  </si>
  <si>
    <t>Presupuesto ejecutado por Consumo  de datos e Internet</t>
  </si>
  <si>
    <t>No. de órdenes de mantenimiento de vehículos  realizadas</t>
  </si>
  <si>
    <t>No. de órdenes de mantenimiento de vehículos  planificadas</t>
  </si>
  <si>
    <t>No. de órdenes por servicio de mantenimiento realizadas</t>
  </si>
  <si>
    <t>No. de órdenes por servicio de mantenimiento planificadas</t>
  </si>
  <si>
    <t>No. de órdenes por servicio de mantenimiento realizadas  / No. de órdenes por servicio de mantenimiento planificadas</t>
  </si>
  <si>
    <t>Cumplimiento del mantenimiento de equipos informáticos, imagen e impresión</t>
  </si>
  <si>
    <t>No. de órdenes por servicio de mantenimiento equipos informáticos, imagen e impresión realizadas</t>
  </si>
  <si>
    <t>No. de órdenes por servicio de mantenimiento equipos informáticos, imagen e impresión planificadas</t>
  </si>
  <si>
    <t>No. de órdenes por servicio de mantenimiento equipos informáticos, imagen e impresión realizadas  / No. de órdenes por servicio de mantenimiento equipos informáticos, imagen e impresión planificadas</t>
  </si>
  <si>
    <t>Cumplimiento del mantenimiento de Edificios</t>
  </si>
  <si>
    <t>No. de órdenes por servicio de mantenimiento de edificios realizadas</t>
  </si>
  <si>
    <t>No. de órdenes por servicio de mantenimiento de edificios planificadas</t>
  </si>
  <si>
    <t>No. de órdenes por servicio de mantenimiento de edificios realizadas  / No. de órdenes por servicio de mantenimiento de edificios planificadas</t>
  </si>
  <si>
    <t>Cumplimiento del mantenimiento de Cisterna</t>
  </si>
  <si>
    <t>No. de órdenes por servicio de mantenimiento de Cisterna realizadas</t>
  </si>
  <si>
    <t>No. de órdenes por servicio de mantenimiento de Cisterna planificadas</t>
  </si>
  <si>
    <t>No. de órdenes por servicio de mantenimiento de Cisterna realizadas  / No. de órdenes por servicio de mantenimiento de Cisterna planificadas</t>
  </si>
  <si>
    <t>Cumplimiento del mantenimiento del Generador</t>
  </si>
  <si>
    <t>No. de órdenes por servicio de mantenimiento Generador realizadas</t>
  </si>
  <si>
    <t>No. de órdenes por servicio de mantenimiento Generador planificadas</t>
  </si>
  <si>
    <t>No. de órdenes por servicio de mantenimiento Generador realizadas  / No. de órdenes por servicio de mantenimiento Generador planificadas</t>
  </si>
  <si>
    <t>Cumplimiento del mantenimiento de aires acondicionados</t>
  </si>
  <si>
    <t>No. de órdenes por servicio de mantenimiento de aires realizadas</t>
  </si>
  <si>
    <t>No. de órdenes por servicio de mantenimiento de aires planificadas</t>
  </si>
  <si>
    <t>No. de órdenes por servicio de mantenimiento de aires realizadas  / No. de órdenes por servicio de mantenimiento de aires planificadas</t>
  </si>
  <si>
    <t>Plan de Contingenica elaborado</t>
  </si>
  <si>
    <t>No de Planes de Contingenica elaborados</t>
  </si>
  <si>
    <t>No de Planes de Contingenica planificados</t>
  </si>
  <si>
    <t>No de Planes de Contingenica elaborados  / No de Planes de Contingenica planificados</t>
  </si>
  <si>
    <t xml:space="preserve">Consumo de combustibles, lubricantes y aditivos en general. </t>
  </si>
  <si>
    <t xml:space="preserve">%  del presupuesto ejecutado en el Consumo de combustibles, lubricantes y aditivos en general. </t>
  </si>
  <si>
    <t xml:space="preserve">%  del presupuesto planificado en el Consumo de combustibles, lubricantes y aditivos en general. </t>
  </si>
  <si>
    <t xml:space="preserve">%  del presupuesto ejecutado en el Consumo de combustibles, lubricantes y aditivos en general.   / %  del presupuesto planificado en el Consumo de combustibles, lubricantes y aditivos en general. </t>
  </si>
  <si>
    <t>Alquiler de edificios canceladas</t>
  </si>
  <si>
    <t>No. De facturas canceladas por el alquiler de edificios y locales</t>
  </si>
  <si>
    <t>No. De facturas a  cancelar por el alquiler de edificios y locales</t>
  </si>
  <si>
    <t>No. De facturas canceladas por el alquiler de edificios y locales  / No. De facturas a  cancelar por el alquiler de edificios y locales</t>
  </si>
  <si>
    <t>Alicuotas  de edificios canceladas</t>
  </si>
  <si>
    <t>No. alícuotas canceladas por el uso de edificios, locales</t>
  </si>
  <si>
    <t>No. alícuotas a cancelar por el uso de edificios, locales</t>
  </si>
  <si>
    <t>No. alícuotas canceladas por el uso de edificios, locales  / No. alícuotas a cancelar por el uso de edificios, locales</t>
  </si>
  <si>
    <t>Servicio de alquiler de Casilleros judiciales y bancarios  cancelado</t>
  </si>
  <si>
    <t xml:space="preserve">No. alícuotas canceladas por el uso de casilleros judiciales y bancarios. </t>
  </si>
  <si>
    <t xml:space="preserve">No. alícuotas a cancelar por el uso de  casilleros judiciales y bancarios. </t>
  </si>
  <si>
    <t xml:space="preserve">No. alícuotas canceladas por el uso de casilleros judiciales y bancarios.   / No. alícuotas a cancelar por el uso de  casilleros judiciales y bancarios. </t>
  </si>
  <si>
    <t>Servicios de Parqueadero cancelados</t>
  </si>
  <si>
    <t xml:space="preserve">No. de facturas por Servicios de Parqueadero canceladas por el uso de casilleros judiciales y bancarios. </t>
  </si>
  <si>
    <t xml:space="preserve">No. de facturas por Servicios de Parqueadero por cancelar por el uso de casilleros judiciales y bancarios. </t>
  </si>
  <si>
    <t xml:space="preserve">No. de facturas por Servicios de Parqueadero canceladas por el uso de casilleros judiciales y bancarios.   / No. de facturas por Servicios de Parqueadero por cancelar por el uso de casilleros judiciales y bancarios. </t>
  </si>
  <si>
    <t>Reposiciones de fondos de caja chica realizados</t>
  </si>
  <si>
    <t>Impresión de la Imagen institucional del CBA</t>
  </si>
  <si>
    <t xml:space="preserve">No de Contrataciones  de  impresión de imegen institucional realizado </t>
  </si>
  <si>
    <t xml:space="preserve">No de Contrataciones  de la impresión de imegen institucional realizado </t>
  </si>
  <si>
    <t xml:space="preserve">No de Contrataciones  de  impresión de imegen institucional realizado   / No de Contrataciones  de la impresión de imegen institucional realizado </t>
  </si>
  <si>
    <t xml:space="preserve">Estudios integrales para la construcción de la sede XXX del CBA </t>
  </si>
  <si>
    <t xml:space="preserve">No de contratos de consultoria  realizados    para levantar los Estudios integrales para la construcción de la sede </t>
  </si>
  <si>
    <t xml:space="preserve">No de contratos de consultoria planificados para levantar los Estudios integrales para la construcción de la sede </t>
  </si>
  <si>
    <t xml:space="preserve">No de contratos de consultoria  realizados    para levantar los Estudios integrales para la construcción de la sede   / No de contratos de consultoria planificados para levantar los Estudios integrales para la construcción de la sede </t>
  </si>
  <si>
    <t>Servicio de Seguridad y Vigilancia solventado</t>
  </si>
  <si>
    <t>No de Facturas del Servicio de Seguridad y Vigilancia  canceladas</t>
  </si>
  <si>
    <t>No de Facturas del Servicio de Seguridad y Vigilancia  por cancelar</t>
  </si>
  <si>
    <t>No de Facturas del Servicio de Seguridad y Vigilancia  canceladas  / No de Facturas del Servicio de Seguridad y Vigilancia  por cancelar</t>
  </si>
  <si>
    <t>No de contratos de Fiscalización e inspecciones Ténicas Obra realizados</t>
  </si>
  <si>
    <t>No de contratos de Fiscalización e inspecciones Ténicas Obra planificados</t>
  </si>
  <si>
    <t>Flete de bienes contratados</t>
  </si>
  <si>
    <t>No de contratos para el flete de bienes contratados</t>
  </si>
  <si>
    <t>No de contratos para el flete de bienes planificados</t>
  </si>
  <si>
    <t>No de contratos para el flete de bienes contratados  / No de contratos para el flete de bienes planificados</t>
  </si>
  <si>
    <t>Pagos por concepto de Tasas Generales, Impuestos, Contribuciones de oficina realizados</t>
  </si>
  <si>
    <t xml:space="preserve">No de Pagos por concepto de Tasas Generales, Impuestos, Contribuciones de oficina </t>
  </si>
  <si>
    <t xml:space="preserve">No de Pagos por concepto de Tasas Generales, Impuestos, Contribuciones de oficina planificados </t>
  </si>
  <si>
    <t xml:space="preserve">No de Pagos por concepto de Tasas Generales, Impuestos, Contribuciones de oficina   / No de Pagos por concepto de Tasas Generales, Impuestos, Contribuciones de oficina planificados </t>
  </si>
  <si>
    <t xml:space="preserve">Pagos por envíos de Coorrespondencia </t>
  </si>
  <si>
    <t xml:space="preserve">No de Pagos por por envíos de Coorrespondencia </t>
  </si>
  <si>
    <t>No de Pagos por por envíos de Coorrespondencia planificados</t>
  </si>
  <si>
    <t>No de Pagos por por envíos de Coorrespondencia   / No de Pagos por por envíos de Coorrespondencia planificados</t>
  </si>
  <si>
    <t xml:space="preserve">Materiales de Oficina consumidos </t>
  </si>
  <si>
    <t>No de Contrataciones para la compra  de materiales de oficina realizadas</t>
  </si>
  <si>
    <t>No de Contrataciones para la compra  de materiales de oficina planificadas</t>
  </si>
  <si>
    <t>No de Contrataciones para la compra  de materiales de oficina realizadas  / No de Contrataciones para la compra  de materiales de oficina planificadas</t>
  </si>
  <si>
    <t>Materiales de Aseo consumidos</t>
  </si>
  <si>
    <t>No de Contrataciones para la compra  de Materiales de Aseo realizadas</t>
  </si>
  <si>
    <t>No de Contrataciones para la compra  de Materiales de Aseo planificadas</t>
  </si>
  <si>
    <t>No de Contrataciones para la compra  de Materiales de Aseo realizadas  / No de Contrataciones para la compra  de Materiales de Aseo planificadas</t>
  </si>
  <si>
    <t>Materiales e Insumos de Construcción, Eléctricos, Plomería, Carpintería, Señalización Vial, Navegación y Contra Incendios Consumidos</t>
  </si>
  <si>
    <t>No de Contrataciones para la compra  de Materiales e Insumos de Construcción, Eléctricos, Plomería, Carpintería, Señalización Vial, Navegación y Contra Incendios Consumidos</t>
  </si>
  <si>
    <t>No de Contrataciones para la compra  de Materiales e Insumos de Construcción, Eléctricos, Plomería, Carpintería, Señalización Vial, Navegación y Contra Incendios planificados</t>
  </si>
  <si>
    <t>No de Contrataciones para la compra  de Materiales e Insumos de Construcción, Eléctricos, Plomería, Carpintería, Señalización Vial, Navegación y Contra Incendios Consumidos  / No de Contrataciones para la compra  de Materiales e Insumos de Construcción, Eléctricos, Plomería, Carpintería, Señalización Vial, Navegación y Contra Incendios planificados</t>
  </si>
  <si>
    <t>Peajes cancelados</t>
  </si>
  <si>
    <t>No de Pagos por concepto de peajes</t>
  </si>
  <si>
    <t>No de Pagos por concepto de peajes planificados</t>
  </si>
  <si>
    <t>No de Pagos por concepto de peajes  / No de Pagos por concepto de peajes planificados</t>
  </si>
  <si>
    <t>Servicio de Alarma y Monitoreo contratado</t>
  </si>
  <si>
    <t>No de Pagos por servicio de alarma y monitoreo</t>
  </si>
  <si>
    <t>No de Pagos por servicio de alarma y monitoreo programados</t>
  </si>
  <si>
    <t>No de Pagos por servicio de alarma y monitoreo  / No de Pagos por servicio de alarma y monitoreo programados</t>
  </si>
  <si>
    <t>Presupuesto ejecutado por concepto de Afiliación</t>
  </si>
  <si>
    <t xml:space="preserve">Ejecución presupuestaria por concepto de Viáticos al interior </t>
  </si>
  <si>
    <t>Ejecución presupuestaria por conceptoTransporte por movilizaciones</t>
  </si>
  <si>
    <t>Ejecución presupuestaria por concepto de Viáticos al exterior</t>
  </si>
  <si>
    <t xml:space="preserve">Ejecución presupuestaria por concepto de Pasajes aéreos al Interior AGENCIA  </t>
  </si>
  <si>
    <t>Ejecución presupuestaria por concepto de Pasajes aéreos al Exterior AGENCIA</t>
  </si>
  <si>
    <t xml:space="preserve">Ejecución presupuestaria por concepto de Pasajes aéreos al Interior </t>
  </si>
  <si>
    <t>Tarjetas VIP adquiridas</t>
  </si>
  <si>
    <t xml:space="preserve">No de contrataciones para la adquisición de llantas para vehículos institucionales </t>
  </si>
  <si>
    <t>No de Contrataciones para la adquisición de llantas para vehículos institucionales realizadas</t>
  </si>
  <si>
    <t>No de Contrataciones para la adquisición de llantas para vehículos institucionales programadas</t>
  </si>
  <si>
    <t>No de Contrataciones para la adquisición de llantas para vehículos institucionales realizadas  / No de Contrataciones para la adquisición de llantas para vehículos institucionales programadas</t>
  </si>
  <si>
    <t>Ejecución presupuestaria en el Reembolso de revisión vehicular y rodaje provincial.</t>
  </si>
  <si>
    <t>Ejecución presupuestaria por concepto de pago de Tasas, Peajes y Recarga de Tags</t>
  </si>
  <si>
    <t xml:space="preserve">Ejecución presupuestaria por concepto de consumo de Combustibles y Lubricantes Matriz </t>
  </si>
  <si>
    <t>Ejecución presupuestaria por concepto de pago de Fletes y Maniobras, para translado de bienes institucionales</t>
  </si>
  <si>
    <t>No de Pago de Fletes cancelados</t>
  </si>
  <si>
    <t xml:space="preserve"> No de Pagos de Fletes planificados</t>
  </si>
  <si>
    <t>No de Pago de Fletes cancelados  /  No de Pagos de Fletes planificados</t>
  </si>
  <si>
    <t xml:space="preserve">Ejecución presupuestaria por concepto de pago de Matriculación vehículos Nacional </t>
  </si>
  <si>
    <t>Ejecución presupuestaria por concepto de Recarga de  Extintores de los vehículos institucionales.</t>
  </si>
  <si>
    <t>Ejecución presupuestaria por concepto de la contratación de Servicios Varios</t>
  </si>
  <si>
    <t>Rastreo Satelital para los vehículos institucionales contratados</t>
  </si>
  <si>
    <t>No de Contrataciones para el rastreo  de vehículos institucionales realizadas</t>
  </si>
  <si>
    <t>No de Contrataciones para el rastreo  de vehículos institucionales planificadas</t>
  </si>
  <si>
    <t>No de Contrataciones para el rastreo  de vehículos institucionales realizadas  / No de Contrataciones para el rastreo  de vehículos institucionales planificadas</t>
  </si>
  <si>
    <t>No de Consultorías contratadas</t>
  </si>
  <si>
    <t xml:space="preserve"> No Consultorías planificadas</t>
  </si>
  <si>
    <t>No Contratos de adquisición de Tóner y suministros de impresión realizados</t>
  </si>
  <si>
    <t>No Contratos de adquisición de Tóner y suministros de impresión planificados</t>
  </si>
  <si>
    <t>Contratos para la adquisición de  mobiliarios para uso institucional</t>
  </si>
  <si>
    <t>No Contratos de adquisición de mobiliarios para uso institucional realizados</t>
  </si>
  <si>
    <t>No Contratos de adquisición de  mobiliarios para uso institucional planificados</t>
  </si>
  <si>
    <t>No Contratos de adquisición de mobiliarios para uso institucional realizados  / No Contratos de adquisición de  mobiliarios para uso institucional planificados</t>
  </si>
  <si>
    <t>No de Vehículos institucionales  adquiridos</t>
  </si>
  <si>
    <t>No de Vehículos institucionales  por adquirir</t>
  </si>
  <si>
    <t>Contratos para la adquisición de   Maquinarias y Equipos para uso institucional realizados</t>
  </si>
  <si>
    <t>No Contratos de Maquinarias y Equipos para uso institucional realizados</t>
  </si>
  <si>
    <t>No Contratos de Maquinarias y Equipos para uso institucional planificados</t>
  </si>
  <si>
    <t>No Contratos de Maquinarias y Equipos para uso institucional realizados  / No Contratos de Maquinarias y Equipos para uso institucional planificados</t>
  </si>
  <si>
    <t>Bienes Inmueble para el CBA adquiridos</t>
  </si>
  <si>
    <t>No de Bienes Inmueble para la Asociación de Municipalidades Ecuatorianas AME adquiridos</t>
  </si>
  <si>
    <t>No Bienes Inmueble para la Asociación de Municipalidades Ecuatorianas AME por adquirir</t>
  </si>
  <si>
    <t>No de Bienes Inmueble para el CBA adquiridos  / No Bienes Inmueble para el CBA por adquirir</t>
  </si>
  <si>
    <t>Contratos para la adquisición de  Materiales de Aseo realizados</t>
  </si>
  <si>
    <t>No de Contratos para la adquisición de Materiales de Aseo Nacional  realizados</t>
  </si>
  <si>
    <t>No de Contratos para la adquisición de   Materiales de Aseo Nacional  planificados</t>
  </si>
  <si>
    <t>No de Contratos para la adquisición de Materiales de Aseo realizados  / No de Contratos para la adquisición de Materiales de Aseo planificados</t>
  </si>
  <si>
    <t>Contratos para la adquisición de Materiales de Oficina realizados</t>
  </si>
  <si>
    <t>No Contratos para la adquisición de  Materiales de Oficina Nacional realizados</t>
  </si>
  <si>
    <t>No de Contratos para la adquisición de  Materiales de Oficina Nacional planifcados</t>
  </si>
  <si>
    <t>No Contratos para la adquisición de  Materiales de Oficina Nacional realizados  / No de Contratos para la adquisición de  Materiales de Oficina Nacional planifcados</t>
  </si>
  <si>
    <t>Contratos para la adquisición de accesorios para vehículos institucionales realizados</t>
  </si>
  <si>
    <t>No Contratos para la adquisición de  accesorios para vehículos institucionales realizados</t>
  </si>
  <si>
    <t>No Contratos para la adquisición de  accesorios para vehículos institucionales planificados</t>
  </si>
  <si>
    <t>No Contratos para la adquisición de  accesorios para vehículos institucionales realizados  / No Contratos para la adquisición de  accesorios para vehículos institucionales planificados</t>
  </si>
  <si>
    <t>Ejecución presupuestaria en Mantenimientos Menores realizados</t>
  </si>
  <si>
    <t>Contratos para la adquisición de insumos para proteccion personal</t>
  </si>
  <si>
    <t>No Contratos para la adquisición de  de insumos para proteccion personal realizados</t>
  </si>
  <si>
    <t>No Contratos para la adquisición de  de insumos para proteccion personal planificados</t>
  </si>
  <si>
    <t>No Contratos para la adquisición de  de insumos para proteccion personal realizados  / No Contratos para la adquisición de  de insumos para proteccion personal planificados</t>
  </si>
  <si>
    <t>Comisiones SPI canceladas</t>
  </si>
  <si>
    <t>% De presupuesto ejecutado en el pago de Comisiones SPI</t>
  </si>
  <si>
    <t>% De presupuesto planificado en el pago de Comisiones SPI</t>
  </si>
  <si>
    <t>% De presupuesto ejecutado en el pago de Comisiones SPI  / % De presupuesto planificado en el pago de Comisiones SPI</t>
  </si>
  <si>
    <t>Peritos, Costas Judiciales contratados</t>
  </si>
  <si>
    <t xml:space="preserve">Número de Peritos Contratados </t>
  </si>
  <si>
    <t xml:space="preserve">Número de Peritos Planificados </t>
  </si>
  <si>
    <t xml:space="preserve">Número de Peritos,Costas Judiciales Contratados   / Número de Peritos,Costas Judiciales Planificados </t>
  </si>
  <si>
    <t>Texto de normas vigentes adquiridos</t>
  </si>
  <si>
    <t>No de Libros y colecciones adquiridos</t>
  </si>
  <si>
    <t xml:space="preserve">No de libros y colecciones planificadas </t>
  </si>
  <si>
    <t xml:space="preserve">No de Libros y colecciones adquiridos  / No de libros y colecciones planificadas </t>
  </si>
  <si>
    <t xml:space="preserve">Arrendamiento de casilleros </t>
  </si>
  <si>
    <t xml:space="preserve">No de casilleros arrendados </t>
  </si>
  <si>
    <t xml:space="preserve">No de casilleros  planificados </t>
  </si>
  <si>
    <t xml:space="preserve">No de casilleros arrendados   / No de casilleros  planificados </t>
  </si>
  <si>
    <t xml:space="preserve">Ejecución presupuestaria por concepto  de pago de Notarías </t>
  </si>
  <si>
    <t>Equipos para edición, producción, fotografía y diseño adquiridos</t>
  </si>
  <si>
    <t>No de Equipos para edición, producción, fotografía y diseño adquiridos</t>
  </si>
  <si>
    <t>No de Equipos para edición, producción, fotografía y diseño por adquirir</t>
  </si>
  <si>
    <t>No de Equipos para edición, producción, fotografía y diseño adquiridos  / No de Equipos para edición, producción, fotografía y diseño por adquirir</t>
  </si>
  <si>
    <t>Logística del evento, convocatoria en medios impresos, material promocional</t>
  </si>
  <si>
    <t xml:space="preserve">No de eventos de rendición cuentas realizado </t>
  </si>
  <si>
    <t xml:space="preserve"> No de eventos de rendición cuentas programado </t>
  </si>
  <si>
    <t xml:space="preserve">No de eventos de rendición cuentas realizado   /  No de eventos de rendición cuentas programado </t>
  </si>
  <si>
    <t>Campañas en medios de comunicación y redes sociales realizadas</t>
  </si>
  <si>
    <t>Campañas en medios de comunicación y redes sociales planificadas</t>
  </si>
  <si>
    <t>Campañas en medios de comunicación y redes sociales realizadas  / Campañas en medios de comunicación y redes sociales planificadas</t>
  </si>
  <si>
    <t>Presupuesto ejecutado en la edición de material de interés para el CBA y similares</t>
  </si>
  <si>
    <t>Logística de eventos, convocatoria en medios impresos, productos asamblea: banners, trípticos, dípticos, kits, carpetas, material promocional realizados</t>
  </si>
  <si>
    <t xml:space="preserve">No de contratos realizados </t>
  </si>
  <si>
    <t>No de contratos programados</t>
  </si>
  <si>
    <t>No de contratos realizados   / No de contratos programados</t>
  </si>
  <si>
    <t>Logística de eventos institucionales, culturales, sociales y de capacitación para posicionar los productos y servicios del CBA realizados</t>
  </si>
  <si>
    <t>No de eventos institucionales, culturales, sociales y de capacitación para posicionar los productos y servicios de AME realizados</t>
  </si>
  <si>
    <t>No de eventos institucionales, culturales, sociales y de capacitación para posicionar los productos y servicios de AME planificados</t>
  </si>
  <si>
    <t>No de eventos institucionales, culturales, sociales y de capacitación para posicionar los productos y servicios del CBA realizados  / No de eventos institucionales, culturales, sociales y de capacitación para posicionar los productos y servicios del CBA planificados</t>
  </si>
  <si>
    <t>Plan de comunicación estrategica institucional realizado</t>
  </si>
  <si>
    <t>Plan de comunicación estrategica institucional planificado</t>
  </si>
  <si>
    <t>Plan de comunicación estrategica institucional realizado  / Plan de comunicación estrategica institucional planificado</t>
  </si>
  <si>
    <t>Difusión y Publicidad de Información sobre actividades de interés municipal.</t>
  </si>
  <si>
    <t>No de publicaciones especiales realizados</t>
  </si>
  <si>
    <t xml:space="preserve"> No de publicaciones especiales programados</t>
  </si>
  <si>
    <t>No de publicaciones especiales realizados  /  No de publicaciones especiales programados</t>
  </si>
  <si>
    <t>Plan anual de Capacitación al personal del CBA Realizado</t>
  </si>
  <si>
    <t>Plan anual de Capacitación Realizado</t>
  </si>
  <si>
    <t>Plan Anual  de cacacitación programado</t>
  </si>
  <si>
    <t>Plan anual de Capacitación Realizado  / Plan Anual  de cacacitación programado</t>
  </si>
  <si>
    <t>Sistema de pruebas psicométricas para el Concurso de méritos y oposición contratado</t>
  </si>
  <si>
    <t>Sistema de pruebas psicométricas para el Concurso de méritos y oposición adquirido</t>
  </si>
  <si>
    <t>Sistema de pruebas psicométricas para el Concurso de méritos y oposición por adquirir</t>
  </si>
  <si>
    <t>Sistema de pruebas psicométricas para el Concurso de méritos y oposición adquirido  / Sistema de pruebas psicométricas para el Concurso de méritos y oposición por adquirir</t>
  </si>
  <si>
    <t xml:space="preserve">Laboratorios informático para toma de pruebas de conocimiento y psicométricas  alquilados para el Concurso de méritos y oposición </t>
  </si>
  <si>
    <t xml:space="preserve">Laboratorios informático para toma de pruebas de conocimiento y psicométricas por alquilar para el Concurso de méritos y oposición </t>
  </si>
  <si>
    <t xml:space="preserve">Laboratorios informático para toma de pruebas de conocimiento y psicométricas  alquilados para el Concurso de méritos y oposición   / Laboratorios informático para toma de pruebas de conocimiento y psicométricas por alquilar para el Concurso de méritos y oposición </t>
  </si>
  <si>
    <t>Ejcución presupuestaria en la dotación de uniformes y vestimentas para servidores y trabajadores de la institución</t>
  </si>
  <si>
    <t xml:space="preserve">% de Ejecución presupuestaria en la dotación de uniformes y vestimentas para servidores y trabajadores de la institución </t>
  </si>
  <si>
    <t>% de Ejecución presupuestaria presupuestaria en la dotación de uniformes y vestimentas para servidores y trabajadores de la institución planificada</t>
  </si>
  <si>
    <t xml:space="preserve">Desvinculación Laboral </t>
  </si>
  <si>
    <t xml:space="preserve">% de Ejecución presupuestaria en Desvinculación Laboral </t>
  </si>
  <si>
    <t>% de Ejecución presupuestaria en Desvinculación Laboral planificada</t>
  </si>
  <si>
    <t>% de Ejecución presupuestaria en Desvinculación Laboral   / % de Ejecución presupuestaria en Desvinculación Laboral planificada</t>
  </si>
  <si>
    <t xml:space="preserve">Ejecutar presupuestaria en el sistema de remuneraciones y de viáticos, para garantizar la gestión oportuna del talento humano de la institución. </t>
  </si>
  <si>
    <t>%  de ejecución presupuestaria cumplimiento del Diseño y Ejecución del plan de talento humano Ejecutado</t>
  </si>
  <si>
    <t>%  de ejecución presupuestaria cumplimiento del Diseño y Ejecución del plan de talento humano programado</t>
  </si>
  <si>
    <t>%  de ejecución presupuestaria cumplimiento del Diseño y Ejecución del plan de talento humano Ejecutado  / %  de ejecución presupuestaria cumplimiento del Diseño y Ejecución del plan de talento humano programado</t>
  </si>
  <si>
    <t>Consultoria para la evaluación y control de riesgos informáticos realizada</t>
  </si>
  <si>
    <t>No de  consultorias realizadas</t>
  </si>
  <si>
    <t>Número de  consultorias  Planificadas</t>
  </si>
  <si>
    <t>No de  consultorias realizadas  / Número de  consultorias  Planificadas</t>
  </si>
  <si>
    <t>No de  contratos para el servicio de Web Hosting, Correo Electronico, Nube Computacional, Migración de Cuentas, Actualización del CMS y Soporte realizados</t>
  </si>
  <si>
    <t>No de  contratos para el servicio de Web Hosting, Correo Electronico, Nube Computacional, Migración de Cuentas, Actualización del CMS y Soporte planificados</t>
  </si>
  <si>
    <t>Certificados de Seguridad SSL WILDCARD para los portales alojados en la plataforma de Web Hosting y nube computacional adquiridos</t>
  </si>
  <si>
    <t>No de Certificados de Seguridad SSL WILDCARD para los portales alojados en la plataforma de Web Hosting y nube computacional adquiridos</t>
  </si>
  <si>
    <t>No de Certificados de Seguridad SSL WILDCARD para los portales alojados en la plataforma de Web Hosting y nube computacional por adquirir</t>
  </si>
  <si>
    <t>No de Certificados de Seguridad SSL WILDCARD para los portales alojados en la plataforma de Web Hosting y nube computacional adquiridos  / No de Certificados de Seguridad SSL WILDCARD para los portales alojados en la plataforma de Web Hosting y nube computacional por adquirir</t>
  </si>
  <si>
    <t>Dominios para los portales alojados en la plataforma de Web Hosting y nube computacional contratados</t>
  </si>
  <si>
    <t>No de dominios para los portales alojados en la plataforma de Web Hosting y nube computacional adquiridos</t>
  </si>
  <si>
    <t>No de dominios para los portales alojados en la plataforma de Web Hosting y nube computacional programados</t>
  </si>
  <si>
    <t>No de dominios para los portales alojados en la plataforma de Web Hosting y nube computacional adquiridos  / No de dominios para los portales alojados en la plataforma de Web Hosting y nube computacional programados</t>
  </si>
  <si>
    <t>No de  Licencias adquiridas</t>
  </si>
  <si>
    <t>No de  Licencias por adquirir</t>
  </si>
  <si>
    <t>Mantenimiento y/o soporte de Licencias de Software realizado</t>
  </si>
  <si>
    <t>No de Mantenimientos  y/o soporte de Licencias de Software realizados</t>
  </si>
  <si>
    <t>No de Mantenimientos y/o soporte de Licencias de Software planificados</t>
  </si>
  <si>
    <t>No de Mantenimientos  y/o soporte de Licencias de Software realizados  / No de Mantenimientos y/o soporte de Licencias de Software planificados</t>
  </si>
  <si>
    <t>Adquisición y/o Mantenimiento de Licencias ADOBE</t>
  </si>
  <si>
    <t>No de adquisiciones/ Mantenimientos  de licencias ADOBE realizados</t>
  </si>
  <si>
    <t>No de adquisiciones/ Mantenimientos  de licencias ADOBE planificados</t>
  </si>
  <si>
    <t>No de adquisiciones/ Mantenimientos  de licencias ADOBE realizados  / No de adquisiciones/ Mantenimientos  de licencias ADOBE planificados</t>
  </si>
  <si>
    <t>Adquisición y/o Mantenimiento de Licencias ESRI-ARCGIS</t>
  </si>
  <si>
    <t>No de Mantenimientos de Licencias ESRI-ARCGIS realizados</t>
  </si>
  <si>
    <t>No de Mantenimientos de Licencias ESRI-ARCGIS planificados</t>
  </si>
  <si>
    <t>No de Mantenimientos de Licencias ESRI-ARCGIS realizados  / No de Mantenimientos de Licencias ESRI-ARCGIS planificados</t>
  </si>
  <si>
    <t>Licencia SCRIPCASE ENTERPRISE EDITION, incluido soporte para 6 usuarios contratadas</t>
  </si>
  <si>
    <t>No de  licencias SCRIPCASE ENTERPRISE EDITION, incluido soporte para 6 usuarios adquiridas</t>
  </si>
  <si>
    <t>No de  licencias SCRIPCASE ENTERPRISE EDITION, incluido soporte para 6 usuarios programadas</t>
  </si>
  <si>
    <t>No de  licencias SCRIPCASE ENTERPRISE EDITION, incluido soporte para 6 usuarios adquiridas  / No de  licencias SCRIPCASE ENTERPRISE EDITION, incluido soporte para 6 usuarios programadas</t>
  </si>
  <si>
    <t>Licencias Corporativas Antivirus para el CBA adquiridas</t>
  </si>
  <si>
    <t>No de  licencias Licencias Corporativas Antivirus para AME Matriz y  UTR´s adquiridas</t>
  </si>
  <si>
    <t>No de  licencias Licencias Corporativas Antivirus para AME Matriz y  UTR´s. programadas</t>
  </si>
  <si>
    <t>No de  licencias Licencias Corporativas Antivirus para el CBA adquiridas  / No de  licencias Licencias Corporativas Antivirus para el CBA programadas</t>
  </si>
  <si>
    <t>Suscripción anual al servicio de Consultas Juridicas en línea</t>
  </si>
  <si>
    <t xml:space="preserve">No de suscripciones anuales al servicio de Consultas Juridicas en línea </t>
  </si>
  <si>
    <t>No de suscripciones anuales al servicio de Consultas Juridicas en línea programadas</t>
  </si>
  <si>
    <t>No de suscripciones anuales al servicio de Consultas Juridicas en línea   / No de suscripciones anuales al servicio de Consultas Juridicas en línea programadas</t>
  </si>
  <si>
    <t xml:space="preserve">% de Ejecución presupuestaria en la adqusición Equipos Informaticos </t>
  </si>
  <si>
    <t>% de Ejecución presupuestaria en la adqusición Equipos Informaticos programada</t>
  </si>
  <si>
    <t>% de Ejecución presupuestaria en la adqusición Equipos    / % de Ejecución presupuestaria en la adqusición Equipos programada</t>
  </si>
  <si>
    <t>Dispositivos de Red y/o Telefonia IP adquiridos</t>
  </si>
  <si>
    <t>No de Dispositivos de Red y/o Telefonia IP  adquiridos</t>
  </si>
  <si>
    <t>No de Dispositivos de Red y/o Telefonia IP  programados</t>
  </si>
  <si>
    <t>No de Dispositivos de Red y/o Telefonia IP  adquiridos  / No de Dispositivos de Red y/o Telefonia IP  programados</t>
  </si>
  <si>
    <t xml:space="preserve">Mantenimiento y Soporte de Sistemas Informáticos </t>
  </si>
  <si>
    <t>No de Mantenimientos y Soporte de Sistemas Informáticos AME realizados</t>
  </si>
  <si>
    <t xml:space="preserve">No de Mantenimientos y Soporte de Sistemas Informáticos AME planificados </t>
  </si>
  <si>
    <t xml:space="preserve">No de Mantenimientos y Soporte de Sistemas Informáticos realizados  / No de Mantenimientos y Soporte de Sistemas Informáticos planificados </t>
  </si>
  <si>
    <t>Porcentaje de Capacitaciones realizadas</t>
  </si>
  <si>
    <t>Migración y Unificación de aplicaciones AME hacia una nueva plataforma tecnológica en entornos WEB</t>
  </si>
  <si>
    <t>No de Migraciónes y Unificaciones de aplicaciones AME hacia una nueva plataforma tecnológica en entornos WEB</t>
  </si>
  <si>
    <t>No de Migraciones y Unificaciones  de aplicaciones AME hacia una nueva plataforma tecnológica en entornos WEB programadas</t>
  </si>
  <si>
    <t>No de Migraciónes y Unificaciones de aplicaciones AME hacia una nueva plataforma tecnológica en entornos WEB  / No de Migraciones y Unificaciones  de aplicaciones AME hacia una nueva plataforma tecnológica en entornos WEB programadas</t>
  </si>
  <si>
    <t>Mantenimiento y/o Soporte de  Bases de Datos de los sistemas del CBA</t>
  </si>
  <si>
    <t>No de Mantenimientos y/o Soporte de  Bases de Datos de los sistemas de la AME</t>
  </si>
  <si>
    <t>No de Mantenimientos y/o Soporte de  Bases de Datos de los sistemas de la AME programadas</t>
  </si>
  <si>
    <t>No de Mantenimientos y/o Soporte de  Bases de Datos de los sistemas del CBA  / No de Mantenimientos y/o Soporte de  Bases de Datos de los sistemas del CBA programadas</t>
  </si>
  <si>
    <t>Mantenimiento Preventivo y/o Correctivo de Equipos Informáticos, Imagen e Impresion de la AME.</t>
  </si>
  <si>
    <t>No de Mantenimientos Preventivos y/o Correctivos de Equipos Informáticos, Imagen e Impresion de la AME.</t>
  </si>
  <si>
    <t>No de Mantenimientos Preventivos y/o Correctivos de Equipos Informáticos, Imagen e Impresion de la AME programados</t>
  </si>
  <si>
    <t>No de Mantenimientos Preventivos y/o Correctivos de Equipos Informáticos, Imagen e Impresion de la AME.  / No de Mantenimientos Preventivos y/o Correctivos de Equipos Informáticos, Imagen e Impresion de la AME programados</t>
  </si>
  <si>
    <t>Mantenimiento Preventivo y/o Correctivo de Servidores, Equipos de Red Y Telefonìa IP.</t>
  </si>
  <si>
    <t>No de Mantenimientos Preventivos y/o Correctivos de  de Servidores, Equipos de Red y Telefonìa IP.</t>
  </si>
  <si>
    <t>No de Mantenimientos Preventivos y/o Correctivos de  de Servidores, Equipos de Red Y Telefonìa IP  programados</t>
  </si>
  <si>
    <t>No de Mantenimientos Preventivos y/o Correctivos de  de Servidores, Equipos de Red y Telefonìa IP.  / No de Mantenimientos Preventivos y/o Correctivos de  de Servidores, Equipos de Red Y Telefonìa IP  programados</t>
  </si>
  <si>
    <t>Licencias de herramientas informáticas de capacitación adquiridas</t>
  </si>
  <si>
    <t>No de de licencias de herramientas informáticas para capacitación adquiridas</t>
  </si>
  <si>
    <t>No de de licencias de herramientas informáticas para capacitación programadas</t>
  </si>
  <si>
    <t>No de de licencias de herramientas informáticas para capacitación adquiridas  / No de de licencias de herramientas informáticas para capacitación programadas</t>
  </si>
  <si>
    <t>Actualización y mantenimiento del portal institucional y aplicativos móviles</t>
  </si>
  <si>
    <t>No de Actualizaciones y mantenimiento de AMEVirtual y  aplicativos móviles realizadas</t>
  </si>
  <si>
    <t>No de Actualizaciones y mantenimientos de AMEVirtual y  aplicativos móviles planificadas</t>
  </si>
  <si>
    <t>No de Actualizaciones y mantenimiento del portal institucional y aplicativos móviles realizadas  / No de Actualizaciones y mantenimientos del portal institucional y aplicativos móviles planificadas</t>
  </si>
  <si>
    <t>Mantenimiento del Data Center realizado</t>
  </si>
  <si>
    <t>No de mantenimeintos al Data Center realizados</t>
  </si>
  <si>
    <t>No de mantenimeintos al Data Center programados</t>
  </si>
  <si>
    <t>No de mantenimeintos al Data Center realizados  / No de mantenimeintos al Data Center programados</t>
  </si>
  <si>
    <t>Presupuesto Ejecutado en la adquisición de Partes y Repuestos de equipos informáticos, imagen e impresión</t>
  </si>
  <si>
    <t xml:space="preserve">%  de ejecución presupuestaria en la adquisición de Partes y Repuestos </t>
  </si>
  <si>
    <t>%  de ejecución presupuestaria en la adquisición de Partes y Repuestos programada</t>
  </si>
  <si>
    <t>%  de ejecución presupuestaria en la adquisición de Partes y Repuestos   / %  de ejecución presupuestaria en la adquisición de Partes y Repuestos programada</t>
  </si>
  <si>
    <t>Dispositivos y Certificados para Firma Electrónica adquiridos</t>
  </si>
  <si>
    <t>No de Certificados y Dispositivos Adquiridos</t>
  </si>
  <si>
    <t>No de Certificados y Dispositivos  programados</t>
  </si>
  <si>
    <t>No de Certificados y Dispositivos Adquiridos  / No de Certificados y Dispositivos  programados</t>
  </si>
  <si>
    <t>Diseño y ejecución de eventos de capacitación para fortalecer las competencias y gestión institucional</t>
  </si>
  <si>
    <t>No de eventos de capacitación  para fortalecer las competencias municipales y la gestión institucional ejecutados</t>
  </si>
  <si>
    <t>No de eventos de capacitación  para fortalecer las competencias municipales y la gestión institucional programadas</t>
  </si>
  <si>
    <t>No de eventos de capacitación  para fortalecer las competencias y gestión institucional ejecutados  / No de eventos de capacitación para fortalecer las competencias y gestión institucional programadas</t>
  </si>
  <si>
    <t>Desarrollo de cursos virtuales sobre competencias</t>
  </si>
  <si>
    <t xml:space="preserve">Cursos virtuales sobre competencias municipales desarrollados  </t>
  </si>
  <si>
    <t xml:space="preserve">Cursos virtuales sobre competencias municipales programados  </t>
  </si>
  <si>
    <t xml:space="preserve">Cursos virtuales sobre competencias desarrollados    / Cursos virtuales sobre competencias programados  </t>
  </si>
  <si>
    <t>Alianzas estratégicas con el CBA con fortalecimiento institucional</t>
  </si>
  <si>
    <t xml:space="preserve">No de Convenios Firmados para el establecimiento de estrategias 
</t>
  </si>
  <si>
    <t xml:space="preserve">No de Convenios  para el establecimiento de estrategias programado
</t>
  </si>
  <si>
    <t xml:space="preserve">No de Convenios Firmados para fortalecimiento institucional
  / No de Convenios  para para fortalecimiento institucional programado
</t>
  </si>
  <si>
    <t>Cuadernillos de capacitación y material de estudios impresos</t>
  </si>
  <si>
    <t xml:space="preserve">No de cuadernillos de capacitación y material de estudios impresos </t>
  </si>
  <si>
    <t>No de cuadernillos de capacitación y material de estudios a imprimir</t>
  </si>
  <si>
    <t>No de cuadernillos de capacitación y material de estudios impresos   / No de cuadernillos de capacitación y material de estudios a imprimir</t>
  </si>
  <si>
    <t>Planes, programas y proyectos para fortalecimiento institucional</t>
  </si>
  <si>
    <t>No de de Planes, programas y proyectos para fortalecimiento de capacidades de los gad’s municipales realizados</t>
  </si>
  <si>
    <t>No de Planes, programas y proyectos para fortalecimiento de capacidades de los gad’s municipales planificados</t>
  </si>
  <si>
    <t>No de de Planes, programas y proyectos fortalecimiento institucional realizados  / No de Planes, programas y proyectos  fortalecimiento institucional planificados</t>
  </si>
  <si>
    <t>Cursos virtuales de capacitación para el personal del CBA</t>
  </si>
  <si>
    <t>Numero de municipios capacitados</t>
  </si>
  <si>
    <t>Total Municipios</t>
  </si>
  <si>
    <t>Numero de personal del CBA capacitados  / Total personal del CBA</t>
  </si>
  <si>
    <t>Diseño, Publicación e impresión de herramientas / instrumentos técnicos para el fortalecimiento de la gestión institucional del CBA realizados</t>
  </si>
  <si>
    <t>No de Herramientas o instrumentos técnicos/Herramientas o instrumentos técnicos realizados</t>
  </si>
  <si>
    <t>No de Herramientas o instrumentos técnicos/Herramientas o instrumentos técnicos planificados</t>
  </si>
  <si>
    <t>No de Herramientas o instrumentos técnicos/Herramientas o instrumentos técnicos realizados  / No de Herramientas o instrumentos técnicos/Herramientas o instrumentos técnicos planificados</t>
  </si>
  <si>
    <t>Fomentar el desarrollo institucional a través de talleres, foros, seminarios y otros</t>
  </si>
  <si>
    <t xml:space="preserve">No de Eventos realizados para fortalecer el desarrollo turístico municpal </t>
  </si>
  <si>
    <t xml:space="preserve">No de Eventos planificados para fortalecer el desarrollo turístico municpal </t>
  </si>
  <si>
    <t>No de Eventos realizados para fortalecer el desarrollo institucional  / No de Eventos planificados para fortalecer el desarrollo institucional</t>
  </si>
  <si>
    <t>Estudios de preinversión realizados mediante la firma de convenios</t>
  </si>
  <si>
    <t>Número de convenios suscritos</t>
  </si>
  <si>
    <t>Número de convenios  programados</t>
  </si>
  <si>
    <t>Número de convenios suscritos  / Número de convenios  programados</t>
  </si>
  <si>
    <t>Asistencia técnica de calidad mediante la firma de convenios</t>
  </si>
  <si>
    <t>PLAN OPERATIVO ANUAL 2026</t>
  </si>
  <si>
    <t xml:space="preserve">Meta Anual </t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</si>
  <si>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>: Colocar la meta anual proyectada respecto al indicador</t>
    </r>
  </si>
  <si>
    <t>-</t>
  </si>
  <si>
    <t>LOS CALCULOS EFECTUAR CON FÓRMULAS A FIN DE EVITAR ERRORES EN LAS MULTIPLICACIONES Y SUMAS</t>
  </si>
  <si>
    <t>N/A</t>
  </si>
  <si>
    <t>Ing. Paul Baculima</t>
  </si>
  <si>
    <t>Ing. William Silva</t>
  </si>
  <si>
    <t>ACTUALIZACION LICENCIAS END POINTS</t>
  </si>
  <si>
    <t>Porcentaje</t>
  </si>
  <si>
    <t>MANTENIMIENTO PREVENTIVO Y CORRECTIVO DE REGULADORES Y UPS DEL CBA</t>
  </si>
  <si>
    <t>Cumplimiento del mantenimiento de equipos informáticos, de telecomunicaciones, imagen e impresión</t>
  </si>
  <si>
    <t>No. de órdenes por servicio de mantenimiento equipos informáticos, de telecomunicaciones, imagen e impresión realizadas  / No. de órdenes por servicio de mantenimiento equipos informáticos, de telecomunicaciones, imagen e impresión planificadas</t>
  </si>
  <si>
    <t>CONTRATACION DE SERVICIO DE INTERNET, HOSTING Y ENLACES PARA LAS COMPAÑIAS DEL CBA</t>
  </si>
  <si>
    <t>CONTRATACION DE SERVICIO DE INTERNET, HOSTING Y ENLACES PARA LAS COMPAÑIAS DEL CBA - ARRASTRE</t>
  </si>
  <si>
    <t>ADQUISICIONES DE CONSUMIBLES PARA IMPRESORAS DEL CBA</t>
  </si>
  <si>
    <t>ADQUISICION DE CONSUMIBLES NO CATALOGADOS PARA IMPRESORAS Y COPIAODRAS DEL CBA</t>
  </si>
  <si>
    <t>CONTRATACIÓN DEL  SISTEMA DE GESTION DOCUMENTAL PARA EL CBA</t>
  </si>
  <si>
    <t>Software de gestión documental contratado</t>
  </si>
  <si>
    <t>No. de software gestión documental adquiridos  / No. de software gestión documental planificados</t>
  </si>
  <si>
    <t>CONTRATACIÓN DEL  SISTEMA DE GESTION DOCUMENTAL PARA EL CBA  - ARRASTRE</t>
  </si>
  <si>
    <t>MANTENIMIENTO PREVENTIVO Y CORRECTIVO DE EQUIPOS DE IMPRESIÓN Y COPIADO DEL CBA</t>
  </si>
  <si>
    <t>CONTRATACIÓN WILDCAR</t>
  </si>
  <si>
    <t>REPOTENCIACIÓN DE SISTEMA DE VIDEO SEGURIDAD PARA TODAS LAS COMPAÑIAS DEL CBA</t>
  </si>
  <si>
    <t>Items del sistema de video seguridad adquiridos</t>
  </si>
  <si>
    <t>No de items del sistema de video seguridad adquiridos / No de items del sistema de video seguridad planificados</t>
  </si>
  <si>
    <t>CONTRATACION DE LICENCIAS MICROSOFT OFFICE 365 BUSINESS BASIC PARA EL CUERPO DE BOMBEROS DE AMBATO</t>
  </si>
  <si>
    <t>Servicio de internet backup, para el caso de falta de servicio, debe ser con otro proveedor.</t>
  </si>
  <si>
    <t>ADQUISICIÓN DE SOFTWARE QUE INTEGRA Y AUTOMATIZA PROCESOS CBA - arrastre</t>
  </si>
  <si>
    <r>
      <rPr>
        <b/>
        <i/>
        <sz val="8"/>
        <color rgb="FF000000"/>
        <rFont val="Batang"/>
        <family val="1"/>
        <charset val="129"/>
      </rPr>
      <t>MISIÓN DE LA UNIDAD:</t>
    </r>
    <r>
      <rPr>
        <i/>
        <sz val="8"/>
        <color rgb="FF000000"/>
        <rFont val="Batang"/>
        <family val="1"/>
        <charset val="129"/>
      </rPr>
      <t xml:space="preserve">  PROVEER INFRAESTRUCTURA PARA MEJORAR EL ACCESO A LA INFORMACION PARA TODO EL CBA</t>
    </r>
  </si>
  <si>
    <t>OBJETIVO: GARANTIZAR EL BUEN FUNCIONAMIENTO DE LA PLATAFORMA TECNOLOGICA Y DE COMUNICACIONES, DEFINIENDO CONTROLES QUE FACILITEN LA CONFIDENCIALIDAD, INTEGRIDAD Y DISPONIBILIDAD DE LA INFORMACION Y COMUNICACIONES, CUMPLIENDO LA NROMATIVA LEGAL VIGENTE</t>
  </si>
  <si>
    <t>LICENCIAS END POINTS</t>
  </si>
  <si>
    <t xml:space="preserve">MANTENIMIENTO PREVENTIVO Y CORRECTIVO DE REGULADORES Y UPS </t>
  </si>
  <si>
    <t xml:space="preserve">INTERNET </t>
  </si>
  <si>
    <t>INTERNET ARRASTRE</t>
  </si>
  <si>
    <t>TONER MPC 5502/4502 BLACK</t>
  </si>
  <si>
    <t>TONER MPC 5502/4502 CYAN</t>
  </si>
  <si>
    <t>TONER MPC 5502/4502 MAGENTA</t>
  </si>
  <si>
    <t>TONER MPC 5502/4502 YELLOW</t>
  </si>
  <si>
    <t>TONER MPC 5503/4503 BLACK</t>
  </si>
  <si>
    <t>TONER MPC 5503/4503 CYAN</t>
  </si>
  <si>
    <t>TONER MPC 5503/4503 MAGENTA</t>
  </si>
  <si>
    <t>TONER MPC 5503/4503 YELLOW</t>
  </si>
  <si>
    <t>TINTA 1LT  BLACK EPSON</t>
  </si>
  <si>
    <t>TINTA 1LT ML CIAN EPSON</t>
  </si>
  <si>
    <t>TINTA 1LT ML MAGENTA EPSON</t>
  </si>
  <si>
    <t>CINTA ZEBRA ZD 2244 MODELO DE CINTA 6100</t>
  </si>
  <si>
    <t>CONTRATACIÓN DEL  SISTEMA DE GESTION DOCUMENTAL PARA EL CBA ARRASTRE</t>
  </si>
  <si>
    <t>MODULO DE CONTROL DE ACCESO</t>
  </si>
  <si>
    <t>LECTOR DE PROXIMIDAD CON TECLADO</t>
  </si>
  <si>
    <t>CERRADURA ELECTROMAGNETICA 600LB</t>
  </si>
  <si>
    <t>PANEL DE ALARMA HIBRIDO IP</t>
  </si>
  <si>
    <t>TECLADO LCD</t>
  </si>
  <si>
    <t>DETECTOR DE MOVIMIENTO</t>
  </si>
  <si>
    <t>NVR 16 CH</t>
  </si>
  <si>
    <t>CAMARAS IP DOMO PTZ</t>
  </si>
  <si>
    <t>NVR MOVIL 8 CH LAN</t>
  </si>
  <si>
    <t>MODULO WIFI4G</t>
  </si>
  <si>
    <t>CAMARA MOVIL 2MP</t>
  </si>
  <si>
    <t>MANTENIMIENTO PREVENTIVO VIGENCIA TECNOLOGICA</t>
  </si>
  <si>
    <t>TINTA 1LT ML YELLOW EPSON</t>
  </si>
  <si>
    <t>SERVICIO DE INTERNET BACKUP PARA EL CBA</t>
  </si>
  <si>
    <t>NOMBRE: WILLIAM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</si>
</sst>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&quot;$&quot;#,##0.00"/>
    <numFmt numFmtId="168" formatCode="_ * #,##0.00_ ;_ * \-#,##0.00_ ;_ * \-??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7"/>
      <color theme="1"/>
      <name val="Arial"/>
      <family val="2"/>
    </font>
    <font>
      <b/>
      <sz val="22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  <font>
      <u/>
      <sz val="9"/>
      <color theme="0"/>
      <name val="Arial"/>
      <family val="2"/>
    </font>
    <font>
      <b/>
      <sz val="9"/>
      <color theme="0"/>
      <name val="Arial"/>
      <family val="2"/>
    </font>
    <font>
      <u val="singleAccounting"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Batang"/>
      <family val="1"/>
      <charset val="129"/>
    </font>
    <font>
      <b/>
      <sz val="8"/>
      <color rgb="FFC00000"/>
      <name val="Batang"/>
      <family val="1"/>
      <charset val="129"/>
    </font>
    <font>
      <b/>
      <sz val="8"/>
      <color indexed="60"/>
      <name val="Batang"/>
      <family val="1"/>
      <charset val="129"/>
    </font>
    <font>
      <b/>
      <sz val="8"/>
      <color indexed="8"/>
      <name val="Batang"/>
      <family val="1"/>
      <charset val="129"/>
    </font>
    <font>
      <b/>
      <sz val="8"/>
      <color theme="1"/>
      <name val="Batang"/>
      <family val="1"/>
      <charset val="129"/>
    </font>
    <font>
      <sz val="8"/>
      <name val="Batang"/>
      <family val="1"/>
      <charset val="129"/>
    </font>
    <font>
      <i/>
      <sz val="8"/>
      <color rgb="FF000000"/>
      <name val="Batang"/>
      <family val="1"/>
      <charset val="129"/>
    </font>
    <font>
      <b/>
      <i/>
      <sz val="8"/>
      <color rgb="FF000000"/>
      <name val="Batang"/>
      <family val="1"/>
      <charset val="129"/>
    </font>
    <font>
      <i/>
      <sz val="8"/>
      <name val="Batang"/>
      <family val="1"/>
      <charset val="129"/>
    </font>
    <font>
      <b/>
      <sz val="8"/>
      <color theme="0"/>
      <name val="Batang"/>
      <family val="1"/>
      <charset val="129"/>
    </font>
    <font>
      <sz val="8"/>
      <color rgb="FF000000"/>
      <name val="Batang"/>
      <family val="1"/>
      <charset val="129"/>
    </font>
    <font>
      <b/>
      <sz val="8"/>
      <color rgb="FF000000"/>
      <name val="Batang"/>
      <family val="1"/>
      <charset val="129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43" fontId="11" fillId="3" borderId="3" xfId="0" applyNumberFormat="1" applyFont="1" applyFill="1" applyBorder="1" applyAlignment="1">
      <alignment horizontal="center" vertical="center" wrapText="1"/>
    </xf>
    <xf numFmtId="10" fontId="11" fillId="3" borderId="7" xfId="2" applyNumberFormat="1" applyFont="1" applyFill="1" applyBorder="1" applyAlignment="1">
      <alignment horizontal="center" vertical="center" wrapText="1"/>
    </xf>
    <xf numFmtId="10" fontId="11" fillId="3" borderId="3" xfId="2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3" fontId="12" fillId="4" borderId="3" xfId="0" applyNumberFormat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0" fontId="18" fillId="0" borderId="7" xfId="2" applyNumberFormat="1" applyFont="1" applyFill="1" applyBorder="1" applyAlignment="1">
      <alignment horizontal="center" vertical="center"/>
    </xf>
    <xf numFmtId="10" fontId="18" fillId="0" borderId="3" xfId="2" applyNumberFormat="1" applyFont="1" applyFill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17" fillId="0" borderId="3" xfId="0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3" fontId="20" fillId="0" borderId="0" xfId="0" applyNumberFormat="1" applyFont="1" applyAlignment="1">
      <alignment vertical="center"/>
    </xf>
    <xf numFmtId="43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0" fontId="28" fillId="0" borderId="0" xfId="4" applyFont="1" applyAlignment="1">
      <alignment vertical="center"/>
    </xf>
    <xf numFmtId="0" fontId="33" fillId="5" borderId="3" xfId="4" applyFont="1" applyFill="1" applyBorder="1" applyAlignment="1">
      <alignment horizontal="center" vertical="center" wrapText="1"/>
    </xf>
    <xf numFmtId="1" fontId="28" fillId="5" borderId="3" xfId="4" applyNumberFormat="1" applyFont="1" applyFill="1" applyBorder="1" applyAlignment="1">
      <alignment horizontal="center" vertical="center"/>
    </xf>
    <xf numFmtId="166" fontId="28" fillId="5" borderId="3" xfId="6" applyNumberFormat="1" applyFont="1" applyFill="1" applyBorder="1" applyAlignment="1">
      <alignment horizontal="right" vertical="center"/>
    </xf>
    <xf numFmtId="165" fontId="33" fillId="5" borderId="3" xfId="5" applyNumberFormat="1" applyFont="1" applyFill="1" applyBorder="1" applyAlignment="1">
      <alignment horizontal="center" vertical="center"/>
    </xf>
    <xf numFmtId="1" fontId="33" fillId="8" borderId="3" xfId="4" applyNumberFormat="1" applyFont="1" applyFill="1" applyBorder="1" applyAlignment="1">
      <alignment horizontal="center" vertical="center"/>
    </xf>
    <xf numFmtId="165" fontId="34" fillId="9" borderId="3" xfId="5" applyNumberFormat="1" applyFont="1" applyFill="1" applyBorder="1" applyAlignment="1">
      <alignment horizontal="center" vertical="center"/>
    </xf>
    <xf numFmtId="167" fontId="34" fillId="9" borderId="3" xfId="4" applyNumberFormat="1" applyFont="1" applyFill="1" applyBorder="1" applyAlignment="1">
      <alignment horizontal="center" vertical="center"/>
    </xf>
    <xf numFmtId="166" fontId="28" fillId="5" borderId="3" xfId="6" applyNumberFormat="1" applyFont="1" applyFill="1" applyBorder="1" applyAlignment="1">
      <alignment horizontal="center" vertical="center"/>
    </xf>
    <xf numFmtId="165" fontId="34" fillId="10" borderId="3" xfId="5" applyNumberFormat="1" applyFont="1" applyFill="1" applyBorder="1" applyAlignment="1">
      <alignment horizontal="center" vertical="center"/>
    </xf>
    <xf numFmtId="167" fontId="34" fillId="10" borderId="3" xfId="4" applyNumberFormat="1" applyFont="1" applyFill="1" applyBorder="1" applyAlignment="1">
      <alignment horizontal="center" vertical="center"/>
    </xf>
    <xf numFmtId="0" fontId="34" fillId="0" borderId="0" xfId="4" applyFont="1" applyAlignment="1">
      <alignment horizontal="center" vertical="center"/>
    </xf>
    <xf numFmtId="165" fontId="34" fillId="0" borderId="0" xfId="5" applyNumberFormat="1" applyFont="1" applyFill="1" applyBorder="1" applyAlignment="1">
      <alignment horizontal="center" vertical="center"/>
    </xf>
    <xf numFmtId="167" fontId="34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 vertical="center"/>
    </xf>
    <xf numFmtId="165" fontId="33" fillId="0" borderId="0" xfId="5" applyNumberFormat="1" applyFont="1" applyFill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33" fillId="0" borderId="0" xfId="4" applyFont="1" applyAlignment="1">
      <alignment vertical="center"/>
    </xf>
    <xf numFmtId="0" fontId="33" fillId="0" borderId="0" xfId="4" applyFont="1" applyAlignment="1">
      <alignment vertical="center" wrapText="1"/>
    </xf>
    <xf numFmtId="165" fontId="33" fillId="0" borderId="0" xfId="5" applyNumberFormat="1" applyFont="1" applyFill="1" applyBorder="1" applyAlignment="1">
      <alignment vertical="center"/>
    </xf>
    <xf numFmtId="43" fontId="28" fillId="0" borderId="0" xfId="4" applyNumberFormat="1" applyFont="1" applyAlignment="1">
      <alignment vertical="center"/>
    </xf>
    <xf numFmtId="0" fontId="28" fillId="0" borderId="0" xfId="4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 applyProtection="1">
      <alignment vertical="center" wrapText="1"/>
      <protection locked="0"/>
    </xf>
    <xf numFmtId="0" fontId="37" fillId="0" borderId="3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9" fontId="37" fillId="0" borderId="3" xfId="0" applyNumberFormat="1" applyFont="1" applyBorder="1" applyAlignment="1">
      <alignment vertical="center" wrapText="1"/>
    </xf>
    <xf numFmtId="9" fontId="37" fillId="0" borderId="3" xfId="0" applyNumberFormat="1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167" fontId="18" fillId="0" borderId="3" xfId="1" applyNumberFormat="1" applyFont="1" applyFill="1" applyBorder="1" applyAlignment="1">
      <alignment vertical="center"/>
    </xf>
    <xf numFmtId="167" fontId="21" fillId="0" borderId="10" xfId="0" applyNumberFormat="1" applyFont="1" applyBorder="1" applyAlignment="1">
      <alignment vertical="center"/>
    </xf>
    <xf numFmtId="0" fontId="33" fillId="5" borderId="8" xfId="4" applyFont="1" applyFill="1" applyBorder="1" applyAlignment="1">
      <alignment horizontal="center" vertical="center" wrapText="1"/>
    </xf>
    <xf numFmtId="10" fontId="17" fillId="0" borderId="7" xfId="2" applyNumberFormat="1" applyFont="1" applyFill="1" applyBorder="1" applyAlignment="1">
      <alignment horizontal="center" vertical="center"/>
    </xf>
    <xf numFmtId="10" fontId="17" fillId="0" borderId="3" xfId="2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27" fillId="5" borderId="3" xfId="4" applyFont="1" applyFill="1" applyBorder="1" applyAlignment="1">
      <alignment vertical="center"/>
    </xf>
    <xf numFmtId="0" fontId="28" fillId="5" borderId="3" xfId="4" applyFont="1" applyFill="1" applyBorder="1" applyAlignment="1">
      <alignment horizontal="center" vertical="center" wrapText="1"/>
    </xf>
    <xf numFmtId="0" fontId="27" fillId="5" borderId="3" xfId="4" applyFont="1" applyFill="1" applyBorder="1" applyAlignment="1">
      <alignment vertical="center" wrapText="1"/>
    </xf>
    <xf numFmtId="14" fontId="28" fillId="5" borderId="3" xfId="4" applyNumberFormat="1" applyFont="1" applyFill="1" applyBorder="1" applyAlignment="1">
      <alignment horizontal="center" vertical="center"/>
    </xf>
    <xf numFmtId="49" fontId="28" fillId="5" borderId="3" xfId="4" applyNumberFormat="1" applyFont="1" applyFill="1" applyBorder="1" applyAlignment="1">
      <alignment horizontal="center" vertical="center"/>
    </xf>
    <xf numFmtId="0" fontId="32" fillId="7" borderId="3" xfId="4" applyFont="1" applyFill="1" applyBorder="1" applyAlignment="1">
      <alignment horizontal="center" vertical="center" wrapText="1"/>
    </xf>
    <xf numFmtId="43" fontId="32" fillId="7" borderId="3" xfId="11" applyFont="1" applyFill="1" applyBorder="1" applyAlignment="1">
      <alignment horizontal="center" vertical="center" wrapText="1"/>
    </xf>
    <xf numFmtId="0" fontId="42" fillId="5" borderId="3" xfId="4" applyFont="1" applyFill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3" fillId="5" borderId="15" xfId="4" applyFont="1" applyFill="1" applyBorder="1" applyAlignment="1">
      <alignment horizontal="center" vertical="center" wrapText="1"/>
    </xf>
    <xf numFmtId="1" fontId="42" fillId="9" borderId="14" xfId="4" applyNumberFormat="1" applyFont="1" applyFill="1" applyBorder="1" applyAlignment="1">
      <alignment horizontal="center" vertical="center" wrapText="1"/>
    </xf>
    <xf numFmtId="1" fontId="42" fillId="5" borderId="3" xfId="4" applyNumberFormat="1" applyFont="1" applyFill="1" applyBorder="1" applyAlignment="1">
      <alignment horizontal="center" vertical="center" wrapText="1"/>
    </xf>
    <xf numFmtId="1" fontId="42" fillId="0" borderId="3" xfId="4" applyNumberFormat="1" applyFont="1" applyBorder="1" applyAlignment="1">
      <alignment horizontal="center" vertical="center" wrapText="1"/>
    </xf>
    <xf numFmtId="43" fontId="42" fillId="0" borderId="3" xfId="17" applyNumberFormat="1" applyFont="1" applyFill="1" applyBorder="1" applyAlignment="1">
      <alignment horizontal="center" vertical="center" wrapText="1"/>
    </xf>
    <xf numFmtId="43" fontId="42" fillId="5" borderId="3" xfId="17" applyNumberFormat="1" applyFont="1" applyFill="1" applyBorder="1" applyAlignment="1">
      <alignment horizontal="center" vertical="center" wrapText="1"/>
    </xf>
    <xf numFmtId="43" fontId="41" fillId="9" borderId="3" xfId="17" applyNumberFormat="1" applyFont="1" applyFill="1" applyBorder="1" applyAlignment="1">
      <alignment horizontal="center" vertical="center" wrapText="1"/>
    </xf>
    <xf numFmtId="43" fontId="42" fillId="0" borderId="3" xfId="17" applyNumberFormat="1" applyFont="1" applyFill="1" applyBorder="1" applyAlignment="1">
      <alignment vertical="center" wrapText="1"/>
    </xf>
    <xf numFmtId="43" fontId="42" fillId="5" borderId="3" xfId="4" applyNumberFormat="1" applyFont="1" applyFill="1" applyBorder="1" applyAlignment="1">
      <alignment vertical="center" wrapText="1"/>
    </xf>
    <xf numFmtId="43" fontId="42" fillId="5" borderId="3" xfId="17" applyNumberFormat="1" applyFont="1" applyFill="1" applyBorder="1" applyAlignment="1">
      <alignment vertical="center" wrapText="1"/>
    </xf>
    <xf numFmtId="1" fontId="42" fillId="8" borderId="14" xfId="4" applyNumberFormat="1" applyFont="1" applyFill="1" applyBorder="1" applyAlignment="1">
      <alignment horizontal="center" vertical="center" wrapText="1"/>
    </xf>
    <xf numFmtId="0" fontId="43" fillId="9" borderId="15" xfId="4" applyFont="1" applyFill="1" applyBorder="1" applyAlignment="1">
      <alignment horizontal="center" vertical="center" wrapText="1"/>
    </xf>
    <xf numFmtId="0" fontId="43" fillId="9" borderId="3" xfId="4" applyFont="1" applyFill="1" applyBorder="1" applyAlignment="1">
      <alignment horizontal="center" vertical="center" wrapText="1"/>
    </xf>
    <xf numFmtId="0" fontId="29" fillId="0" borderId="3" xfId="4" applyFont="1" applyBorder="1" applyAlignment="1">
      <alignment horizontal="left" vertical="center" wrapText="1"/>
    </xf>
    <xf numFmtId="0" fontId="31" fillId="0" borderId="3" xfId="4" applyFont="1" applyBorder="1" applyAlignment="1">
      <alignment horizontal="left" vertical="center" wrapText="1"/>
    </xf>
    <xf numFmtId="4" fontId="18" fillId="11" borderId="3" xfId="1" applyNumberFormat="1" applyFont="1" applyFill="1" applyBorder="1" applyAlignment="1">
      <alignment vertical="center"/>
    </xf>
    <xf numFmtId="167" fontId="18" fillId="11" borderId="3" xfId="1" applyNumberFormat="1" applyFont="1" applyFill="1" applyBorder="1" applyAlignment="1">
      <alignment vertical="center"/>
    </xf>
    <xf numFmtId="0" fontId="44" fillId="5" borderId="15" xfId="4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3" borderId="3" xfId="3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16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17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18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0" fontId="27" fillId="5" borderId="8" xfId="4" applyFont="1" applyFill="1" applyBorder="1" applyAlignment="1">
      <alignment horizontal="center" vertical="center" wrapText="1"/>
    </xf>
    <xf numFmtId="0" fontId="27" fillId="5" borderId="11" xfId="4" applyFont="1" applyFill="1" applyBorder="1" applyAlignment="1">
      <alignment horizontal="center" vertical="center" wrapText="1"/>
    </xf>
    <xf numFmtId="0" fontId="27" fillId="5" borderId="12" xfId="4" applyFont="1" applyFill="1" applyBorder="1" applyAlignment="1">
      <alignment horizontal="center" vertical="center" wrapText="1"/>
    </xf>
    <xf numFmtId="49" fontId="28" fillId="5" borderId="8" xfId="4" applyNumberFormat="1" applyFont="1" applyFill="1" applyBorder="1" applyAlignment="1">
      <alignment horizontal="center" vertical="center"/>
    </xf>
    <xf numFmtId="49" fontId="28" fillId="5" borderId="11" xfId="4" applyNumberFormat="1" applyFont="1" applyFill="1" applyBorder="1" applyAlignment="1">
      <alignment horizontal="center" vertical="center"/>
    </xf>
    <xf numFmtId="49" fontId="28" fillId="5" borderId="12" xfId="4" applyNumberFormat="1" applyFont="1" applyFill="1" applyBorder="1" applyAlignment="1">
      <alignment horizontal="center" vertical="center"/>
    </xf>
    <xf numFmtId="0" fontId="34" fillId="9" borderId="6" xfId="4" applyFont="1" applyFill="1" applyBorder="1" applyAlignment="1">
      <alignment horizontal="center" vertical="center"/>
    </xf>
    <xf numFmtId="0" fontId="34" fillId="9" borderId="13" xfId="4" applyFont="1" applyFill="1" applyBorder="1" applyAlignment="1">
      <alignment horizontal="center" vertical="center"/>
    </xf>
    <xf numFmtId="0" fontId="34" fillId="9" borderId="7" xfId="4" applyFont="1" applyFill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24" fillId="0" borderId="16" xfId="4" applyFont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4" fillId="0" borderId="18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19" xfId="4" applyFont="1" applyBorder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34" fillId="0" borderId="0" xfId="4" applyFont="1" applyAlignment="1">
      <alignment horizontal="center" vertical="center"/>
    </xf>
    <xf numFmtId="0" fontId="34" fillId="9" borderId="3" xfId="4" applyFont="1" applyFill="1" applyBorder="1" applyAlignment="1">
      <alignment horizontal="center" vertical="center"/>
    </xf>
    <xf numFmtId="0" fontId="34" fillId="10" borderId="3" xfId="4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</cellXfs>
  <cellStyles count="22">
    <cellStyle name="Millares 2" xfId="13" xr:uid="{AE13FBA5-382F-4217-8E35-7AA870F78CD3}"/>
    <cellStyle name="Millares 2 2" xfId="6" xr:uid="{793171A7-FCF2-418E-A14A-E6BAFB182081}"/>
    <cellStyle name="Millares 2 2 2" xfId="16" xr:uid="{6B78BE02-29FD-47A2-BFFD-655F083DFD64}"/>
    <cellStyle name="Millares 2 2 3" xfId="21" xr:uid="{FF60D16F-B5AF-4C90-B2FB-D0F678617471}"/>
    <cellStyle name="Millares 2 2 4" xfId="9" xr:uid="{E628E7AA-F6D6-4DB1-9BD6-9D466D5E4F96}"/>
    <cellStyle name="Millares 2 3" xfId="17" xr:uid="{E39FE5CB-ABE9-4A91-A112-45267C0CF1E1}"/>
    <cellStyle name="Millares 2 4" xfId="20" xr:uid="{26DA48EA-AD81-45DC-AEE6-02BDF5CE05A8}"/>
    <cellStyle name="Millares 3" xfId="18" xr:uid="{C0171AC5-DEE4-4AEB-A65A-AEA329DDA6BD}"/>
    <cellStyle name="Millares 4" xfId="5" xr:uid="{EB0B9F4B-37BC-4B71-8B99-9FF8950786D8}"/>
    <cellStyle name="Millares 4 2" xfId="11" xr:uid="{554B4620-A53D-4925-9502-2141DF38B8D8}"/>
    <cellStyle name="Millares 4 3" xfId="19" xr:uid="{622601E0-7237-40A8-8AF6-E094A6470D01}"/>
    <cellStyle name="Millares 4 4" xfId="8" xr:uid="{A860C36C-98D3-4B09-9138-359D4F44C994}"/>
    <cellStyle name="Millares 5" xfId="10" xr:uid="{EC8E1E57-18F9-4C1F-A1D5-CA6B08138147}"/>
    <cellStyle name="Moneda" xfId="1" builtinId="4"/>
    <cellStyle name="Moneda 2" xfId="7" xr:uid="{DBAB8472-70AF-4BD0-ABDC-785B1DCB1D1D}"/>
    <cellStyle name="Normal" xfId="0" builtinId="0"/>
    <cellStyle name="Normal 2 2" xfId="4" xr:uid="{77230516-4CD4-483B-AFFC-D8EEBABA6A16}"/>
    <cellStyle name="Normal 3" xfId="12" xr:uid="{58D37FB2-A330-4EDB-B4E4-6875F16820F2}"/>
    <cellStyle name="Normal 4" xfId="14" xr:uid="{867BD48B-425F-4CEA-9025-58D2AC9C653A}"/>
    <cellStyle name="Porcentaje" xfId="2" builtinId="5"/>
    <cellStyle name="Porcentaje 3" xfId="15" xr:uid="{65167367-3F97-457E-9772-02CB8E46F986}"/>
    <cellStyle name="Título 4" xfId="3" xr:uid="{DA27F8D0-70ED-4555-BE40-D3E0885C6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462645</xdr:colOff>
      <xdr:row>0</xdr:row>
      <xdr:rowOff>54429</xdr:rowOff>
    </xdr:from>
    <xdr:to>
      <xdr:col>0</xdr:col>
      <xdr:colOff>1510395</xdr:colOff>
      <xdr:row>3</xdr:row>
      <xdr:rowOff>311604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72540-0002-4356-A9B8-B3A42688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5" y="54429"/>
          <a:ext cx="1047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241994</xdr:colOff>
      <xdr:row>0</xdr:row>
      <xdr:rowOff>87474</xdr:rowOff>
    </xdr:from>
    <xdr:to>
      <xdr:col>0</xdr:col>
      <xdr:colOff>1277389</xdr:colOff>
      <xdr:row>3</xdr:row>
      <xdr:rowOff>242984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74F34-BFD2-4664-B3C6-F778C12E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94" y="87474"/>
          <a:ext cx="1035395" cy="114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19050</xdr:rowOff>
    </xdr:from>
    <xdr:to>
      <xdr:col>1</xdr:col>
      <xdr:colOff>2228850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335DA-81FF-4B8D-9E48-1881DC04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19050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F060-2303-48D7-B8B3-92EEB256743A}">
  <sheetPr>
    <pageSetUpPr fitToPage="1"/>
  </sheetPr>
  <dimension ref="A1:U87"/>
  <sheetViews>
    <sheetView view="pageBreakPreview" topLeftCell="J28" zoomScaleNormal="62" zoomScaleSheetLayoutView="100" workbookViewId="0">
      <selection activeCell="K41" sqref="K41"/>
    </sheetView>
  </sheetViews>
  <sheetFormatPr baseColWidth="10" defaultColWidth="11.42578125" defaultRowHeight="9" x14ac:dyDescent="0.25"/>
  <cols>
    <col min="1" max="1" width="34.5703125" style="1" customWidth="1"/>
    <col min="2" max="2" width="64.28515625" style="1" customWidth="1"/>
    <col min="3" max="3" width="26.85546875" style="10" customWidth="1"/>
    <col min="4" max="4" width="56.42578125" style="1" customWidth="1"/>
    <col min="5" max="5" width="30.140625" style="1" customWidth="1"/>
    <col min="6" max="6" width="16" style="10" customWidth="1"/>
    <col min="7" max="7" width="19" style="5" customWidth="1"/>
    <col min="8" max="8" width="20" style="5" customWidth="1"/>
    <col min="9" max="9" width="24.5703125" style="4" customWidth="1"/>
    <col min="10" max="10" width="80.28515625" style="5" customWidth="1"/>
    <col min="11" max="11" width="39.7109375" style="5" customWidth="1"/>
    <col min="12" max="12" width="16" style="5" customWidth="1"/>
    <col min="13" max="13" width="14.28515625" style="5" customWidth="1"/>
    <col min="14" max="14" width="19.140625" style="5" customWidth="1"/>
    <col min="15" max="15" width="25.5703125" style="62" customWidth="1"/>
    <col min="16" max="16" width="8.7109375" style="1" customWidth="1"/>
    <col min="17" max="17" width="8.140625" style="1" customWidth="1"/>
    <col min="18" max="18" width="8.85546875" style="1" customWidth="1"/>
    <col min="19" max="19" width="9.42578125" style="1" customWidth="1"/>
    <col min="20" max="20" width="10.28515625" style="5" customWidth="1"/>
    <col min="21" max="21" width="10" style="5" customWidth="1"/>
    <col min="22" max="16384" width="11.42578125" style="1"/>
  </cols>
  <sheetData>
    <row r="1" spans="1:21" ht="18" customHeight="1" x14ac:dyDescent="0.25">
      <c r="B1" s="2"/>
      <c r="C1" s="3"/>
      <c r="D1" s="2"/>
      <c r="E1" s="2"/>
      <c r="F1" s="3"/>
      <c r="G1" s="4"/>
      <c r="O1" s="6"/>
      <c r="P1" s="5"/>
      <c r="Q1" s="5"/>
      <c r="R1" s="5"/>
      <c r="S1" s="5"/>
    </row>
    <row r="2" spans="1:21" ht="27.75" x14ac:dyDescent="0.2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8"/>
    </row>
    <row r="4" spans="1:21" ht="33.75" customHeight="1" x14ac:dyDescent="0.25">
      <c r="A4" s="154" t="s">
        <v>479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1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7"/>
      <c r="U5" s="8"/>
    </row>
    <row r="6" spans="1:21" x14ac:dyDescent="0.25">
      <c r="A6" s="9"/>
      <c r="O6" s="6"/>
    </row>
    <row r="7" spans="1:21" ht="36" customHeight="1" x14ac:dyDescent="0.25">
      <c r="A7" s="155" t="s">
        <v>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1" ht="26.25" customHeight="1" x14ac:dyDescent="0.25">
      <c r="A8" s="155" t="s">
        <v>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</row>
    <row r="9" spans="1:21" ht="21.75" customHeight="1" x14ac:dyDescent="0.25">
      <c r="A9" s="158" t="s">
        <v>96</v>
      </c>
      <c r="B9" s="159"/>
      <c r="C9" s="158" t="s">
        <v>3</v>
      </c>
      <c r="D9" s="159"/>
      <c r="E9" s="149" t="s">
        <v>4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 t="s">
        <v>5</v>
      </c>
      <c r="Q9" s="149"/>
      <c r="R9" s="149"/>
      <c r="S9" s="149"/>
      <c r="T9" s="147" t="s">
        <v>6</v>
      </c>
      <c r="U9" s="147" t="s">
        <v>7</v>
      </c>
    </row>
    <row r="10" spans="1:21" ht="27" customHeight="1" x14ac:dyDescent="0.25">
      <c r="A10" s="160"/>
      <c r="B10" s="161"/>
      <c r="C10" s="160"/>
      <c r="D10" s="161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 t="s">
        <v>8</v>
      </c>
      <c r="Q10" s="149"/>
      <c r="R10" s="149"/>
      <c r="S10" s="149"/>
      <c r="T10" s="147"/>
      <c r="U10" s="147"/>
    </row>
    <row r="11" spans="1:21" ht="24" x14ac:dyDescent="0.25">
      <c r="A11" s="11" t="s">
        <v>9</v>
      </c>
      <c r="B11" s="11" t="s">
        <v>10</v>
      </c>
      <c r="C11" s="12" t="s">
        <v>11</v>
      </c>
      <c r="D11" s="11" t="s">
        <v>12</v>
      </c>
      <c r="E11" s="13" t="s">
        <v>13</v>
      </c>
      <c r="F11" s="14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3" t="s">
        <v>19</v>
      </c>
      <c r="L11" s="156" t="s">
        <v>480</v>
      </c>
      <c r="M11" s="157"/>
      <c r="N11" s="15" t="s">
        <v>20</v>
      </c>
      <c r="O11" s="16" t="s">
        <v>21</v>
      </c>
      <c r="P11" s="17" t="s">
        <v>22</v>
      </c>
      <c r="Q11" s="18" t="s">
        <v>23</v>
      </c>
      <c r="R11" s="18" t="s">
        <v>24</v>
      </c>
      <c r="S11" s="18" t="s">
        <v>25</v>
      </c>
      <c r="T11" s="147"/>
      <c r="U11" s="147"/>
    </row>
    <row r="12" spans="1:21" ht="93" customHeight="1" x14ac:dyDescent="0.25">
      <c r="A12" s="19" t="s">
        <v>26</v>
      </c>
      <c r="B12" s="19" t="s">
        <v>27</v>
      </c>
      <c r="C12" s="19" t="s">
        <v>28</v>
      </c>
      <c r="D12" s="19" t="s">
        <v>29</v>
      </c>
      <c r="E12" s="19" t="s">
        <v>30</v>
      </c>
      <c r="F12" s="19" t="s">
        <v>31</v>
      </c>
      <c r="G12" s="20" t="s">
        <v>32</v>
      </c>
      <c r="H12" s="20" t="s">
        <v>33</v>
      </c>
      <c r="I12" s="20" t="s">
        <v>34</v>
      </c>
      <c r="J12" s="20" t="s">
        <v>35</v>
      </c>
      <c r="K12" s="20" t="s">
        <v>36</v>
      </c>
      <c r="L12" s="150" t="s">
        <v>481</v>
      </c>
      <c r="M12" s="151"/>
      <c r="N12" s="21" t="s">
        <v>37</v>
      </c>
      <c r="O12" s="22" t="s">
        <v>38</v>
      </c>
      <c r="P12" s="148" t="s">
        <v>39</v>
      </c>
      <c r="Q12" s="148"/>
      <c r="R12" s="148"/>
      <c r="S12" s="148"/>
      <c r="T12" s="23" t="s">
        <v>40</v>
      </c>
      <c r="U12" s="23" t="s">
        <v>41</v>
      </c>
    </row>
    <row r="13" spans="1:21" ht="30.75" customHeight="1" x14ac:dyDescent="0.25">
      <c r="A13" s="24" t="s">
        <v>97</v>
      </c>
      <c r="B13" s="24" t="s">
        <v>98</v>
      </c>
      <c r="C13" s="25" t="s">
        <v>42</v>
      </c>
      <c r="D13" s="24" t="s">
        <v>43</v>
      </c>
      <c r="E13" s="26" t="s">
        <v>49</v>
      </c>
      <c r="F13" s="29" t="s">
        <v>484</v>
      </c>
      <c r="G13" s="28" t="s">
        <v>63</v>
      </c>
      <c r="H13" s="29" t="s">
        <v>71</v>
      </c>
      <c r="I13" s="29" t="s">
        <v>485</v>
      </c>
      <c r="J13" s="29" t="s">
        <v>487</v>
      </c>
      <c r="K13" s="116" t="s">
        <v>72</v>
      </c>
      <c r="L13" s="40" t="s">
        <v>73</v>
      </c>
      <c r="M13" s="27" t="s">
        <v>488</v>
      </c>
      <c r="N13" s="30"/>
      <c r="O13" s="144">
        <v>2500</v>
      </c>
      <c r="P13" s="31">
        <v>0.5</v>
      </c>
      <c r="Q13" s="32">
        <v>0.5</v>
      </c>
      <c r="R13" s="32">
        <v>0</v>
      </c>
      <c r="S13" s="33">
        <f>P13+Q13+R13</f>
        <v>1</v>
      </c>
      <c r="T13" s="29" t="s">
        <v>47</v>
      </c>
      <c r="U13" s="29" t="s">
        <v>46</v>
      </c>
    </row>
    <row r="14" spans="1:21" ht="27.75" customHeight="1" x14ac:dyDescent="0.25">
      <c r="A14" s="24" t="s">
        <v>97</v>
      </c>
      <c r="B14" s="24" t="s">
        <v>98</v>
      </c>
      <c r="C14" s="25" t="s">
        <v>42</v>
      </c>
      <c r="D14" s="24" t="s">
        <v>43</v>
      </c>
      <c r="E14" s="26" t="s">
        <v>49</v>
      </c>
      <c r="F14" s="29" t="s">
        <v>484</v>
      </c>
      <c r="G14" s="28" t="s">
        <v>63</v>
      </c>
      <c r="H14" s="29" t="s">
        <v>71</v>
      </c>
      <c r="I14" s="29" t="s">
        <v>485</v>
      </c>
      <c r="J14" s="29" t="s">
        <v>489</v>
      </c>
      <c r="K14" s="117" t="s">
        <v>490</v>
      </c>
      <c r="L14" s="40" t="s">
        <v>491</v>
      </c>
      <c r="M14" s="27" t="s">
        <v>488</v>
      </c>
      <c r="N14" s="30"/>
      <c r="O14" s="144">
        <v>1750</v>
      </c>
      <c r="P14" s="113">
        <v>0</v>
      </c>
      <c r="Q14" s="114">
        <v>0.5</v>
      </c>
      <c r="R14" s="114">
        <v>0.5</v>
      </c>
      <c r="S14" s="33">
        <f t="shared" ref="S14:S23" si="0">P14+Q14+R14</f>
        <v>1</v>
      </c>
      <c r="T14" s="29" t="s">
        <v>47</v>
      </c>
      <c r="U14" s="29" t="s">
        <v>46</v>
      </c>
    </row>
    <row r="15" spans="1:21" ht="33" customHeight="1" x14ac:dyDescent="0.25">
      <c r="A15" s="24" t="s">
        <v>97</v>
      </c>
      <c r="B15" s="24" t="s">
        <v>98</v>
      </c>
      <c r="C15" s="25" t="s">
        <v>42</v>
      </c>
      <c r="D15" s="24" t="s">
        <v>43</v>
      </c>
      <c r="E15" s="26" t="s">
        <v>49</v>
      </c>
      <c r="F15" s="29" t="s">
        <v>484</v>
      </c>
      <c r="G15" s="28" t="s">
        <v>63</v>
      </c>
      <c r="H15" s="29" t="s">
        <v>71</v>
      </c>
      <c r="I15" s="29" t="s">
        <v>486</v>
      </c>
      <c r="J15" s="29" t="s">
        <v>492</v>
      </c>
      <c r="K15" s="117" t="s">
        <v>74</v>
      </c>
      <c r="L15" s="40" t="s">
        <v>75</v>
      </c>
      <c r="M15" s="27" t="s">
        <v>488</v>
      </c>
      <c r="N15" s="30"/>
      <c r="O15" s="144">
        <v>12000</v>
      </c>
      <c r="P15" s="113">
        <v>0</v>
      </c>
      <c r="Q15" s="114">
        <v>0.5</v>
      </c>
      <c r="R15" s="114">
        <v>0.5</v>
      </c>
      <c r="S15" s="33">
        <f t="shared" si="0"/>
        <v>1</v>
      </c>
      <c r="T15" s="29" t="s">
        <v>47</v>
      </c>
      <c r="U15" s="29" t="s">
        <v>46</v>
      </c>
    </row>
    <row r="16" spans="1:21" ht="29.25" customHeight="1" x14ac:dyDescent="0.25">
      <c r="A16" s="24" t="s">
        <v>97</v>
      </c>
      <c r="B16" s="24" t="s">
        <v>98</v>
      </c>
      <c r="C16" s="25" t="s">
        <v>42</v>
      </c>
      <c r="D16" s="24" t="s">
        <v>43</v>
      </c>
      <c r="E16" s="26" t="s">
        <v>49</v>
      </c>
      <c r="F16" s="29" t="s">
        <v>484</v>
      </c>
      <c r="G16" s="28" t="s">
        <v>63</v>
      </c>
      <c r="H16" s="29" t="s">
        <v>71</v>
      </c>
      <c r="I16" s="29" t="s">
        <v>486</v>
      </c>
      <c r="J16" s="118" t="s">
        <v>493</v>
      </c>
      <c r="K16" s="117" t="s">
        <v>74</v>
      </c>
      <c r="L16" s="40" t="s">
        <v>75</v>
      </c>
      <c r="M16" s="27" t="s">
        <v>488</v>
      </c>
      <c r="N16" s="30"/>
      <c r="O16" s="144">
        <v>5600</v>
      </c>
      <c r="P16" s="113">
        <v>0.5</v>
      </c>
      <c r="Q16" s="114">
        <v>0.5</v>
      </c>
      <c r="R16" s="114">
        <v>0</v>
      </c>
      <c r="S16" s="33">
        <f t="shared" si="0"/>
        <v>1</v>
      </c>
      <c r="T16" s="29" t="s">
        <v>46</v>
      </c>
      <c r="U16" s="29" t="s">
        <v>47</v>
      </c>
    </row>
    <row r="17" spans="1:21" ht="24.75" customHeight="1" x14ac:dyDescent="0.25">
      <c r="A17" s="24" t="s">
        <v>97</v>
      </c>
      <c r="B17" s="24" t="s">
        <v>98</v>
      </c>
      <c r="C17" s="25" t="s">
        <v>42</v>
      </c>
      <c r="D17" s="24" t="s">
        <v>43</v>
      </c>
      <c r="E17" s="26" t="s">
        <v>49</v>
      </c>
      <c r="F17" s="29" t="s">
        <v>484</v>
      </c>
      <c r="G17" s="28" t="s">
        <v>63</v>
      </c>
      <c r="H17" s="29" t="s">
        <v>71</v>
      </c>
      <c r="I17" s="29" t="s">
        <v>485</v>
      </c>
      <c r="J17" s="29" t="s">
        <v>494</v>
      </c>
      <c r="K17" s="117" t="s">
        <v>76</v>
      </c>
      <c r="L17" s="40" t="s">
        <v>77</v>
      </c>
      <c r="M17" s="27" t="s">
        <v>488</v>
      </c>
      <c r="N17" s="30"/>
      <c r="O17" s="144">
        <v>6293.14</v>
      </c>
      <c r="P17" s="31">
        <v>0</v>
      </c>
      <c r="Q17" s="32">
        <v>0.5</v>
      </c>
      <c r="R17" s="32">
        <v>0.5</v>
      </c>
      <c r="S17" s="33">
        <f t="shared" si="0"/>
        <v>1</v>
      </c>
      <c r="T17" s="29" t="s">
        <v>47</v>
      </c>
      <c r="U17" s="29" t="s">
        <v>46</v>
      </c>
    </row>
    <row r="18" spans="1:21" ht="24" customHeight="1" x14ac:dyDescent="0.25">
      <c r="A18" s="24" t="s">
        <v>97</v>
      </c>
      <c r="B18" s="24" t="s">
        <v>98</v>
      </c>
      <c r="C18" s="25" t="s">
        <v>42</v>
      </c>
      <c r="D18" s="24" t="s">
        <v>43</v>
      </c>
      <c r="E18" s="26" t="s">
        <v>49</v>
      </c>
      <c r="F18" s="29" t="s">
        <v>484</v>
      </c>
      <c r="G18" s="28" t="s">
        <v>63</v>
      </c>
      <c r="H18" s="29" t="s">
        <v>71</v>
      </c>
      <c r="I18" s="29" t="s">
        <v>485</v>
      </c>
      <c r="J18" s="36" t="s">
        <v>495</v>
      </c>
      <c r="K18" s="117" t="s">
        <v>76</v>
      </c>
      <c r="L18" s="40" t="s">
        <v>77</v>
      </c>
      <c r="M18" s="27" t="s">
        <v>488</v>
      </c>
      <c r="N18" s="115"/>
      <c r="O18" s="144">
        <v>6123</v>
      </c>
      <c r="P18" s="113">
        <v>0</v>
      </c>
      <c r="Q18" s="114">
        <v>0.5</v>
      </c>
      <c r="R18" s="114">
        <v>0.5</v>
      </c>
      <c r="S18" s="33">
        <f t="shared" si="0"/>
        <v>1</v>
      </c>
      <c r="T18" s="36" t="s">
        <v>47</v>
      </c>
      <c r="U18" s="36" t="s">
        <v>46</v>
      </c>
    </row>
    <row r="19" spans="1:21" ht="24" customHeight="1" x14ac:dyDescent="0.25">
      <c r="A19" s="24" t="s">
        <v>97</v>
      </c>
      <c r="B19" s="24" t="s">
        <v>98</v>
      </c>
      <c r="C19" s="25" t="s">
        <v>42</v>
      </c>
      <c r="D19" s="24" t="s">
        <v>43</v>
      </c>
      <c r="E19" s="26" t="s">
        <v>49</v>
      </c>
      <c r="F19" s="29" t="s">
        <v>484</v>
      </c>
      <c r="G19" s="28" t="s">
        <v>63</v>
      </c>
      <c r="H19" s="29" t="s">
        <v>71</v>
      </c>
      <c r="I19" s="29" t="s">
        <v>486</v>
      </c>
      <c r="J19" s="36" t="s">
        <v>496</v>
      </c>
      <c r="K19" s="116" t="s">
        <v>497</v>
      </c>
      <c r="L19" s="40" t="s">
        <v>498</v>
      </c>
      <c r="M19" s="27" t="s">
        <v>488</v>
      </c>
      <c r="N19" s="38"/>
      <c r="O19" s="144">
        <v>6248.23</v>
      </c>
      <c r="P19" s="113">
        <v>0</v>
      </c>
      <c r="Q19" s="114">
        <v>0</v>
      </c>
      <c r="R19" s="114">
        <v>0.6</v>
      </c>
      <c r="S19" s="33">
        <f t="shared" si="0"/>
        <v>0.6</v>
      </c>
      <c r="T19" s="36" t="s">
        <v>47</v>
      </c>
      <c r="U19" s="36" t="s">
        <v>46</v>
      </c>
    </row>
    <row r="20" spans="1:21" ht="24" customHeight="1" x14ac:dyDescent="0.25">
      <c r="A20" s="24" t="s">
        <v>97</v>
      </c>
      <c r="B20" s="24" t="s">
        <v>98</v>
      </c>
      <c r="C20" s="25" t="s">
        <v>42</v>
      </c>
      <c r="D20" s="24" t="s">
        <v>43</v>
      </c>
      <c r="E20" s="26" t="s">
        <v>49</v>
      </c>
      <c r="F20" s="29" t="s">
        <v>484</v>
      </c>
      <c r="G20" s="28" t="s">
        <v>63</v>
      </c>
      <c r="H20" s="29" t="s">
        <v>71</v>
      </c>
      <c r="I20" s="29" t="s">
        <v>486</v>
      </c>
      <c r="J20" s="119" t="s">
        <v>499</v>
      </c>
      <c r="K20" s="116" t="s">
        <v>497</v>
      </c>
      <c r="L20" s="40" t="s">
        <v>498</v>
      </c>
      <c r="M20" s="27" t="s">
        <v>488</v>
      </c>
      <c r="N20" s="38"/>
      <c r="O20" s="144">
        <v>4217.75</v>
      </c>
      <c r="P20" s="113">
        <v>0.5</v>
      </c>
      <c r="Q20" s="114">
        <v>0.5</v>
      </c>
      <c r="R20" s="114">
        <v>0</v>
      </c>
      <c r="S20" s="33">
        <f t="shared" si="0"/>
        <v>1</v>
      </c>
      <c r="T20" s="36" t="s">
        <v>46</v>
      </c>
      <c r="U20" s="36" t="s">
        <v>47</v>
      </c>
    </row>
    <row r="21" spans="1:21" ht="24.75" customHeight="1" x14ac:dyDescent="0.25">
      <c r="A21" s="24" t="s">
        <v>97</v>
      </c>
      <c r="B21" s="24" t="s">
        <v>98</v>
      </c>
      <c r="C21" s="25" t="s">
        <v>42</v>
      </c>
      <c r="D21" s="24" t="s">
        <v>43</v>
      </c>
      <c r="E21" s="26" t="s">
        <v>49</v>
      </c>
      <c r="F21" s="29" t="s">
        <v>484</v>
      </c>
      <c r="G21" s="28" t="s">
        <v>63</v>
      </c>
      <c r="H21" s="29" t="s">
        <v>71</v>
      </c>
      <c r="I21" s="29" t="s">
        <v>485</v>
      </c>
      <c r="J21" s="36" t="s">
        <v>500</v>
      </c>
      <c r="K21" s="117" t="s">
        <v>490</v>
      </c>
      <c r="L21" s="40" t="s">
        <v>491</v>
      </c>
      <c r="M21" s="27" t="s">
        <v>488</v>
      </c>
      <c r="N21" s="38"/>
      <c r="O21" s="144">
        <v>2500</v>
      </c>
      <c r="P21" s="113">
        <v>0</v>
      </c>
      <c r="Q21" s="114">
        <v>0.5</v>
      </c>
      <c r="R21" s="114">
        <v>0.5</v>
      </c>
      <c r="S21" s="33">
        <f t="shared" si="0"/>
        <v>1</v>
      </c>
      <c r="T21" s="36" t="s">
        <v>47</v>
      </c>
      <c r="U21" s="36" t="s">
        <v>46</v>
      </c>
    </row>
    <row r="22" spans="1:21" ht="26.25" customHeight="1" x14ac:dyDescent="0.25">
      <c r="A22" s="24" t="s">
        <v>97</v>
      </c>
      <c r="B22" s="24" t="s">
        <v>98</v>
      </c>
      <c r="C22" s="25" t="s">
        <v>42</v>
      </c>
      <c r="D22" s="24" t="s">
        <v>43</v>
      </c>
      <c r="E22" s="26" t="s">
        <v>49</v>
      </c>
      <c r="F22" s="29" t="s">
        <v>484</v>
      </c>
      <c r="G22" s="28" t="s">
        <v>63</v>
      </c>
      <c r="H22" s="29" t="s">
        <v>71</v>
      </c>
      <c r="I22" s="29" t="s">
        <v>485</v>
      </c>
      <c r="J22" s="36" t="s">
        <v>501</v>
      </c>
      <c r="K22" s="116" t="s">
        <v>72</v>
      </c>
      <c r="L22" s="40" t="s">
        <v>73</v>
      </c>
      <c r="M22" s="27" t="s">
        <v>488</v>
      </c>
      <c r="N22" s="39"/>
      <c r="O22" s="144">
        <v>2000</v>
      </c>
      <c r="P22" s="113">
        <v>1</v>
      </c>
      <c r="Q22" s="114">
        <v>0</v>
      </c>
      <c r="R22" s="114">
        <v>0</v>
      </c>
      <c r="S22" s="33">
        <f t="shared" si="0"/>
        <v>1</v>
      </c>
      <c r="T22" s="36" t="s">
        <v>47</v>
      </c>
      <c r="U22" s="36" t="s">
        <v>46</v>
      </c>
    </row>
    <row r="23" spans="1:21" ht="26.25" customHeight="1" x14ac:dyDescent="0.25">
      <c r="A23" s="24"/>
      <c r="B23" s="24"/>
      <c r="C23" s="25"/>
      <c r="D23" s="24"/>
      <c r="E23" s="26"/>
      <c r="F23" s="29"/>
      <c r="G23" s="28"/>
      <c r="H23" s="29"/>
      <c r="I23" s="29"/>
      <c r="J23" s="36" t="s">
        <v>502</v>
      </c>
      <c r="K23" s="116" t="s">
        <v>503</v>
      </c>
      <c r="L23" s="40" t="s">
        <v>73</v>
      </c>
      <c r="M23" s="27" t="s">
        <v>488</v>
      </c>
      <c r="N23" s="39"/>
      <c r="O23" s="144">
        <v>216202</v>
      </c>
      <c r="P23" s="113">
        <v>0.5</v>
      </c>
      <c r="Q23" s="114">
        <v>0.5</v>
      </c>
      <c r="R23" s="114">
        <v>0</v>
      </c>
      <c r="S23" s="33">
        <f t="shared" si="0"/>
        <v>1</v>
      </c>
      <c r="T23" s="36" t="s">
        <v>46</v>
      </c>
      <c r="U23" s="36" t="s">
        <v>47</v>
      </c>
    </row>
    <row r="24" spans="1:21" ht="26.25" customHeight="1" x14ac:dyDescent="0.25">
      <c r="A24" s="24" t="s">
        <v>97</v>
      </c>
      <c r="B24" s="24" t="s">
        <v>98</v>
      </c>
      <c r="C24" s="25" t="s">
        <v>42</v>
      </c>
      <c r="D24" s="24" t="s">
        <v>43</v>
      </c>
      <c r="E24" s="26" t="s">
        <v>49</v>
      </c>
      <c r="F24" s="29" t="s">
        <v>484</v>
      </c>
      <c r="G24" s="28" t="s">
        <v>63</v>
      </c>
      <c r="H24" s="29" t="s">
        <v>71</v>
      </c>
      <c r="I24" s="36" t="s">
        <v>486</v>
      </c>
      <c r="J24" s="118" t="s">
        <v>507</v>
      </c>
      <c r="K24" s="116" t="s">
        <v>72</v>
      </c>
      <c r="L24" s="40" t="s">
        <v>504</v>
      </c>
      <c r="M24" s="27" t="s">
        <v>488</v>
      </c>
      <c r="N24" s="38"/>
      <c r="O24" s="145">
        <v>89999</v>
      </c>
      <c r="P24" s="31">
        <v>0.5</v>
      </c>
      <c r="Q24" s="32">
        <v>0.25</v>
      </c>
      <c r="R24" s="32">
        <v>0.25</v>
      </c>
      <c r="S24" s="33">
        <f t="shared" ref="S24:S47" si="1">SUM(P24:R24)</f>
        <v>1</v>
      </c>
      <c r="T24" s="36" t="s">
        <v>46</v>
      </c>
      <c r="U24" s="36" t="s">
        <v>47</v>
      </c>
    </row>
    <row r="25" spans="1:21" ht="24" customHeight="1" x14ac:dyDescent="0.25">
      <c r="A25" s="24" t="s">
        <v>97</v>
      </c>
      <c r="B25" s="24" t="s">
        <v>98</v>
      </c>
      <c r="C25" s="25" t="s">
        <v>42</v>
      </c>
      <c r="D25" s="24" t="s">
        <v>43</v>
      </c>
      <c r="E25" s="26" t="s">
        <v>49</v>
      </c>
      <c r="F25" s="29" t="s">
        <v>484</v>
      </c>
      <c r="G25" s="28" t="s">
        <v>63</v>
      </c>
      <c r="H25" s="29" t="s">
        <v>71</v>
      </c>
      <c r="I25" s="36" t="s">
        <v>486</v>
      </c>
      <c r="J25" s="29" t="s">
        <v>505</v>
      </c>
      <c r="K25" s="116" t="s">
        <v>72</v>
      </c>
      <c r="L25" s="40" t="s">
        <v>504</v>
      </c>
      <c r="M25" s="27" t="s">
        <v>488</v>
      </c>
      <c r="N25" s="38"/>
      <c r="O25" s="145">
        <v>12600</v>
      </c>
      <c r="P25" s="31" t="s">
        <v>482</v>
      </c>
      <c r="Q25" s="32">
        <v>0.5</v>
      </c>
      <c r="R25" s="32">
        <v>0.5</v>
      </c>
      <c r="S25" s="33">
        <f t="shared" si="1"/>
        <v>1</v>
      </c>
      <c r="T25" s="36" t="s">
        <v>47</v>
      </c>
      <c r="U25" s="36" t="s">
        <v>46</v>
      </c>
    </row>
    <row r="26" spans="1:21" ht="32.25" customHeight="1" x14ac:dyDescent="0.25">
      <c r="A26" s="24" t="s">
        <v>97</v>
      </c>
      <c r="B26" s="24" t="s">
        <v>98</v>
      </c>
      <c r="C26" s="25" t="s">
        <v>42</v>
      </c>
      <c r="D26" s="24" t="s">
        <v>43</v>
      </c>
      <c r="E26" s="26" t="s">
        <v>49</v>
      </c>
      <c r="F26" s="29" t="s">
        <v>484</v>
      </c>
      <c r="G26" s="28" t="s">
        <v>63</v>
      </c>
      <c r="H26" s="29" t="s">
        <v>71</v>
      </c>
      <c r="I26" s="36" t="s">
        <v>486</v>
      </c>
      <c r="J26" s="29" t="s">
        <v>540</v>
      </c>
      <c r="K26" s="117" t="s">
        <v>506</v>
      </c>
      <c r="L26" s="40" t="s">
        <v>504</v>
      </c>
      <c r="M26" s="27" t="s">
        <v>488</v>
      </c>
      <c r="N26" s="38"/>
      <c r="O26" s="145">
        <v>10000</v>
      </c>
      <c r="P26" s="31">
        <v>0.5</v>
      </c>
      <c r="Q26" s="32">
        <v>0.5</v>
      </c>
      <c r="R26" s="32" t="s">
        <v>482</v>
      </c>
      <c r="S26" s="33">
        <f t="shared" si="1"/>
        <v>1</v>
      </c>
      <c r="T26" s="36" t="s">
        <v>47</v>
      </c>
      <c r="U26" s="36" t="s">
        <v>46</v>
      </c>
    </row>
    <row r="27" spans="1:21" ht="24" customHeight="1" x14ac:dyDescent="0.25">
      <c r="A27" s="24"/>
      <c r="B27" s="24"/>
      <c r="C27" s="25"/>
      <c r="D27" s="24"/>
      <c r="E27" s="34"/>
      <c r="F27" s="36"/>
      <c r="G27" s="36"/>
      <c r="H27" s="36"/>
      <c r="I27" s="36"/>
      <c r="J27" s="36"/>
      <c r="K27" s="40"/>
      <c r="L27" s="162"/>
      <c r="M27" s="163"/>
      <c r="N27" s="38"/>
      <c r="O27" s="110"/>
      <c r="P27" s="31" t="s">
        <v>482</v>
      </c>
      <c r="Q27" s="32" t="s">
        <v>482</v>
      </c>
      <c r="R27" s="32" t="s">
        <v>482</v>
      </c>
      <c r="S27" s="33">
        <f t="shared" si="1"/>
        <v>0</v>
      </c>
      <c r="T27" s="36"/>
      <c r="U27" s="36"/>
    </row>
    <row r="28" spans="1:21" ht="24" customHeight="1" x14ac:dyDescent="0.25">
      <c r="A28" s="24"/>
      <c r="B28" s="24"/>
      <c r="C28" s="25"/>
      <c r="D28" s="24"/>
      <c r="E28" s="34"/>
      <c r="F28" s="36"/>
      <c r="G28" s="36"/>
      <c r="H28" s="36"/>
      <c r="I28" s="36"/>
      <c r="J28" s="36"/>
      <c r="K28" s="40"/>
      <c r="L28" s="162"/>
      <c r="M28" s="163"/>
      <c r="N28" s="38"/>
      <c r="O28" s="110"/>
      <c r="P28" s="31" t="s">
        <v>482</v>
      </c>
      <c r="Q28" s="32" t="s">
        <v>482</v>
      </c>
      <c r="R28" s="32" t="s">
        <v>482</v>
      </c>
      <c r="S28" s="33">
        <f t="shared" si="1"/>
        <v>0</v>
      </c>
      <c r="T28" s="36"/>
      <c r="U28" s="36"/>
    </row>
    <row r="29" spans="1:21" ht="24" customHeight="1" x14ac:dyDescent="0.25">
      <c r="A29" s="24"/>
      <c r="B29" s="24"/>
      <c r="C29" s="25"/>
      <c r="D29" s="24"/>
      <c r="E29" s="34"/>
      <c r="F29" s="36"/>
      <c r="G29" s="36"/>
      <c r="H29" s="36"/>
      <c r="I29" s="36"/>
      <c r="J29" s="36"/>
      <c r="K29" s="40"/>
      <c r="L29" s="162"/>
      <c r="M29" s="163"/>
      <c r="N29" s="38"/>
      <c r="O29" s="110"/>
      <c r="P29" s="31" t="s">
        <v>482</v>
      </c>
      <c r="Q29" s="32" t="s">
        <v>482</v>
      </c>
      <c r="R29" s="32" t="s">
        <v>482</v>
      </c>
      <c r="S29" s="33">
        <f t="shared" si="1"/>
        <v>0</v>
      </c>
      <c r="T29" s="36"/>
      <c r="U29" s="36"/>
    </row>
    <row r="30" spans="1:21" s="41" customFormat="1" ht="24" customHeight="1" x14ac:dyDescent="0.25">
      <c r="A30" s="24"/>
      <c r="B30" s="24"/>
      <c r="C30" s="25"/>
      <c r="D30" s="24"/>
      <c r="E30" s="34"/>
      <c r="F30" s="36"/>
      <c r="G30" s="35"/>
      <c r="H30" s="36"/>
      <c r="I30" s="36"/>
      <c r="J30" s="36"/>
      <c r="K30" s="40"/>
      <c r="L30" s="162"/>
      <c r="M30" s="163"/>
      <c r="N30" s="38"/>
      <c r="O30" s="110"/>
      <c r="P30" s="31" t="s">
        <v>482</v>
      </c>
      <c r="Q30" s="32" t="s">
        <v>482</v>
      </c>
      <c r="R30" s="32" t="s">
        <v>482</v>
      </c>
      <c r="S30" s="33">
        <f t="shared" si="1"/>
        <v>0</v>
      </c>
      <c r="T30" s="36"/>
      <c r="U30" s="36"/>
    </row>
    <row r="31" spans="1:21" ht="30.75" customHeight="1" x14ac:dyDescent="0.25">
      <c r="A31" s="24"/>
      <c r="B31" s="24"/>
      <c r="C31" s="25"/>
      <c r="D31" s="24"/>
      <c r="E31" s="34"/>
      <c r="F31" s="36"/>
      <c r="G31" s="36"/>
      <c r="H31" s="36"/>
      <c r="I31" s="36"/>
      <c r="J31" s="36"/>
      <c r="K31" s="40"/>
      <c r="L31" s="162"/>
      <c r="M31" s="163"/>
      <c r="N31" s="38"/>
      <c r="O31" s="110"/>
      <c r="P31" s="31" t="s">
        <v>482</v>
      </c>
      <c r="Q31" s="32" t="s">
        <v>482</v>
      </c>
      <c r="R31" s="32" t="s">
        <v>482</v>
      </c>
      <c r="S31" s="33">
        <f t="shared" si="1"/>
        <v>0</v>
      </c>
      <c r="T31" s="36"/>
      <c r="U31" s="36"/>
    </row>
    <row r="32" spans="1:21" ht="30.75" customHeight="1" x14ac:dyDescent="0.25">
      <c r="A32" s="24"/>
      <c r="B32" s="24"/>
      <c r="C32" s="25"/>
      <c r="D32" s="24"/>
      <c r="E32" s="34"/>
      <c r="F32" s="36"/>
      <c r="G32" s="36"/>
      <c r="H32" s="36"/>
      <c r="I32" s="36"/>
      <c r="J32" s="36"/>
      <c r="K32" s="27"/>
      <c r="L32" s="162"/>
      <c r="M32" s="163"/>
      <c r="N32" s="43"/>
      <c r="O32" s="110"/>
      <c r="P32" s="31" t="s">
        <v>482</v>
      </c>
      <c r="Q32" s="32" t="s">
        <v>482</v>
      </c>
      <c r="R32" s="32" t="s">
        <v>482</v>
      </c>
      <c r="S32" s="33">
        <f t="shared" si="1"/>
        <v>0</v>
      </c>
      <c r="T32" s="36"/>
      <c r="U32" s="36"/>
    </row>
    <row r="33" spans="1:21" ht="30.75" customHeight="1" x14ac:dyDescent="0.25">
      <c r="A33" s="24"/>
      <c r="B33" s="24"/>
      <c r="C33" s="25"/>
      <c r="D33" s="24"/>
      <c r="E33" s="34"/>
      <c r="F33" s="36"/>
      <c r="G33" s="36"/>
      <c r="H33" s="36"/>
      <c r="I33" s="36"/>
      <c r="J33" s="36"/>
      <c r="K33" s="27"/>
      <c r="L33" s="162"/>
      <c r="M33" s="163"/>
      <c r="N33" s="43"/>
      <c r="O33" s="110"/>
      <c r="P33" s="31" t="s">
        <v>482</v>
      </c>
      <c r="Q33" s="32" t="s">
        <v>482</v>
      </c>
      <c r="R33" s="32" t="s">
        <v>482</v>
      </c>
      <c r="S33" s="33">
        <f t="shared" si="1"/>
        <v>0</v>
      </c>
      <c r="T33" s="36"/>
      <c r="U33" s="36"/>
    </row>
    <row r="34" spans="1:21" ht="30" customHeight="1" x14ac:dyDescent="0.25">
      <c r="A34" s="24"/>
      <c r="B34" s="24"/>
      <c r="C34" s="25"/>
      <c r="D34" s="24"/>
      <c r="E34" s="34"/>
      <c r="F34" s="36"/>
      <c r="G34" s="36"/>
      <c r="H34" s="36"/>
      <c r="I34" s="36"/>
      <c r="J34" s="36"/>
      <c r="K34" s="40"/>
      <c r="L34" s="162"/>
      <c r="M34" s="163"/>
      <c r="N34" s="42"/>
      <c r="O34" s="110"/>
      <c r="P34" s="31" t="s">
        <v>482</v>
      </c>
      <c r="Q34" s="32" t="s">
        <v>482</v>
      </c>
      <c r="R34" s="32" t="s">
        <v>482</v>
      </c>
      <c r="S34" s="33">
        <f t="shared" si="1"/>
        <v>0</v>
      </c>
      <c r="T34" s="36"/>
      <c r="U34" s="36"/>
    </row>
    <row r="35" spans="1:21" ht="24" customHeight="1" x14ac:dyDescent="0.25">
      <c r="A35" s="24"/>
      <c r="B35" s="24"/>
      <c r="C35" s="25"/>
      <c r="D35" s="24"/>
      <c r="E35" s="34"/>
      <c r="F35" s="36"/>
      <c r="G35" s="36"/>
      <c r="H35" s="36"/>
      <c r="I35" s="36"/>
      <c r="J35" s="36"/>
      <c r="K35" s="40"/>
      <c r="L35" s="162"/>
      <c r="M35" s="163"/>
      <c r="N35" s="43"/>
      <c r="O35" s="110"/>
      <c r="P35" s="31" t="s">
        <v>482</v>
      </c>
      <c r="Q35" s="32" t="s">
        <v>482</v>
      </c>
      <c r="R35" s="32" t="s">
        <v>482</v>
      </c>
      <c r="S35" s="33">
        <f t="shared" si="1"/>
        <v>0</v>
      </c>
      <c r="T35" s="36"/>
      <c r="U35" s="36"/>
    </row>
    <row r="36" spans="1:21" ht="25.5" customHeight="1" x14ac:dyDescent="0.25">
      <c r="A36" s="24"/>
      <c r="B36" s="24"/>
      <c r="C36" s="25"/>
      <c r="D36" s="24"/>
      <c r="E36" s="40"/>
      <c r="F36" s="40"/>
      <c r="G36" s="40"/>
      <c r="H36" s="40"/>
      <c r="I36" s="40"/>
      <c r="J36" s="36"/>
      <c r="K36" s="40"/>
      <c r="L36" s="162"/>
      <c r="M36" s="163"/>
      <c r="N36" s="44"/>
      <c r="O36" s="110"/>
      <c r="P36" s="31" t="s">
        <v>482</v>
      </c>
      <c r="Q36" s="32" t="s">
        <v>482</v>
      </c>
      <c r="R36" s="32" t="s">
        <v>482</v>
      </c>
      <c r="S36" s="33">
        <f t="shared" si="1"/>
        <v>0</v>
      </c>
      <c r="T36" s="36"/>
      <c r="U36" s="36"/>
    </row>
    <row r="37" spans="1:21" ht="26.25" customHeight="1" x14ac:dyDescent="0.25">
      <c r="A37" s="24"/>
      <c r="B37" s="24"/>
      <c r="C37" s="25"/>
      <c r="D37" s="24"/>
      <c r="E37" s="40"/>
      <c r="F37" s="40"/>
      <c r="G37" s="40"/>
      <c r="H37" s="40"/>
      <c r="I37" s="40"/>
      <c r="J37" s="40"/>
      <c r="K37" s="40"/>
      <c r="L37" s="162"/>
      <c r="M37" s="163"/>
      <c r="N37" s="45"/>
      <c r="O37" s="110"/>
      <c r="P37" s="31" t="s">
        <v>482</v>
      </c>
      <c r="Q37" s="32" t="s">
        <v>482</v>
      </c>
      <c r="R37" s="32" t="s">
        <v>482</v>
      </c>
      <c r="S37" s="33">
        <f t="shared" si="1"/>
        <v>0</v>
      </c>
      <c r="T37" s="40"/>
      <c r="U37" s="36"/>
    </row>
    <row r="38" spans="1:21" ht="25.5" customHeight="1" x14ac:dyDescent="0.25">
      <c r="A38" s="24"/>
      <c r="B38" s="24"/>
      <c r="C38" s="24"/>
      <c r="D38" s="24"/>
      <c r="E38" s="26"/>
      <c r="F38" s="27"/>
      <c r="G38" s="28"/>
      <c r="H38" s="29"/>
      <c r="I38" s="29"/>
      <c r="J38" s="29"/>
      <c r="K38" s="40"/>
      <c r="L38" s="162"/>
      <c r="M38" s="163"/>
      <c r="N38" s="30"/>
      <c r="O38" s="110"/>
      <c r="P38" s="31" t="s">
        <v>482</v>
      </c>
      <c r="Q38" s="32" t="s">
        <v>482</v>
      </c>
      <c r="R38" s="32" t="s">
        <v>482</v>
      </c>
      <c r="S38" s="33">
        <f t="shared" si="1"/>
        <v>0</v>
      </c>
      <c r="T38" s="29"/>
      <c r="U38" s="29"/>
    </row>
    <row r="39" spans="1:21" ht="25.5" customHeight="1" x14ac:dyDescent="0.25">
      <c r="A39" s="24"/>
      <c r="B39" s="24"/>
      <c r="C39" s="24"/>
      <c r="D39" s="24"/>
      <c r="E39" s="26"/>
      <c r="F39" s="27"/>
      <c r="G39" s="28"/>
      <c r="H39" s="29"/>
      <c r="I39" s="29"/>
      <c r="J39" s="29"/>
      <c r="K39" s="40"/>
      <c r="L39" s="162"/>
      <c r="M39" s="163"/>
      <c r="N39" s="30"/>
      <c r="O39" s="110"/>
      <c r="P39" s="31" t="s">
        <v>482</v>
      </c>
      <c r="Q39" s="32" t="s">
        <v>482</v>
      </c>
      <c r="R39" s="32" t="s">
        <v>482</v>
      </c>
      <c r="S39" s="33">
        <f t="shared" si="1"/>
        <v>0</v>
      </c>
      <c r="T39" s="29"/>
      <c r="U39" s="29"/>
    </row>
    <row r="40" spans="1:21" s="46" customFormat="1" ht="27" customHeight="1" x14ac:dyDescent="0.25">
      <c r="A40" s="24"/>
      <c r="B40" s="24"/>
      <c r="C40" s="24"/>
      <c r="D40" s="24"/>
      <c r="E40" s="26"/>
      <c r="F40" s="27"/>
      <c r="G40" s="28"/>
      <c r="H40" s="29"/>
      <c r="I40" s="29"/>
      <c r="J40" s="29"/>
      <c r="K40" s="27"/>
      <c r="L40" s="162"/>
      <c r="M40" s="163"/>
      <c r="N40" s="30"/>
      <c r="O40" s="110"/>
      <c r="P40" s="31" t="s">
        <v>482</v>
      </c>
      <c r="Q40" s="32" t="s">
        <v>482</v>
      </c>
      <c r="R40" s="32" t="s">
        <v>482</v>
      </c>
      <c r="S40" s="33">
        <f t="shared" si="1"/>
        <v>0</v>
      </c>
      <c r="T40" s="29"/>
      <c r="U40" s="29"/>
    </row>
    <row r="41" spans="1:21" s="46" customFormat="1" ht="27.75" customHeight="1" x14ac:dyDescent="0.25">
      <c r="A41" s="24"/>
      <c r="B41" s="24"/>
      <c r="C41" s="24"/>
      <c r="D41" s="24"/>
      <c r="E41" s="26"/>
      <c r="F41" s="27"/>
      <c r="G41" s="28"/>
      <c r="H41" s="29"/>
      <c r="I41" s="29"/>
      <c r="J41" s="29"/>
      <c r="K41" s="27"/>
      <c r="L41" s="162"/>
      <c r="M41" s="163"/>
      <c r="N41" s="30"/>
      <c r="O41" s="110"/>
      <c r="P41" s="31" t="s">
        <v>482</v>
      </c>
      <c r="Q41" s="32" t="s">
        <v>482</v>
      </c>
      <c r="R41" s="32" t="s">
        <v>482</v>
      </c>
      <c r="S41" s="33">
        <f t="shared" si="1"/>
        <v>0</v>
      </c>
      <c r="T41" s="29"/>
      <c r="U41" s="29"/>
    </row>
    <row r="42" spans="1:21" s="46" customFormat="1" ht="30.75" customHeight="1" x14ac:dyDescent="0.25">
      <c r="A42" s="24"/>
      <c r="B42" s="24"/>
      <c r="C42" s="24"/>
      <c r="D42" s="24"/>
      <c r="E42" s="26"/>
      <c r="F42" s="27"/>
      <c r="G42" s="28"/>
      <c r="H42" s="29"/>
      <c r="I42" s="29"/>
      <c r="J42" s="29"/>
      <c r="K42" s="27"/>
      <c r="L42" s="162"/>
      <c r="M42" s="163"/>
      <c r="N42" s="30"/>
      <c r="O42" s="110"/>
      <c r="P42" s="31" t="s">
        <v>482</v>
      </c>
      <c r="Q42" s="32" t="s">
        <v>482</v>
      </c>
      <c r="R42" s="32" t="s">
        <v>482</v>
      </c>
      <c r="S42" s="33">
        <f t="shared" si="1"/>
        <v>0</v>
      </c>
      <c r="T42" s="29"/>
      <c r="U42" s="29"/>
    </row>
    <row r="43" spans="1:21" s="46" customFormat="1" ht="33.75" customHeight="1" x14ac:dyDescent="0.25">
      <c r="A43" s="24"/>
      <c r="B43" s="24"/>
      <c r="C43" s="24"/>
      <c r="D43" s="24"/>
      <c r="E43" s="26"/>
      <c r="F43" s="27"/>
      <c r="G43" s="28"/>
      <c r="H43" s="29"/>
      <c r="I43" s="29"/>
      <c r="J43" s="29"/>
      <c r="K43" s="27"/>
      <c r="L43" s="162"/>
      <c r="M43" s="163"/>
      <c r="N43" s="30"/>
      <c r="O43" s="110"/>
      <c r="P43" s="31" t="s">
        <v>482</v>
      </c>
      <c r="Q43" s="32" t="s">
        <v>482</v>
      </c>
      <c r="R43" s="32" t="s">
        <v>482</v>
      </c>
      <c r="S43" s="33">
        <f t="shared" si="1"/>
        <v>0</v>
      </c>
      <c r="T43" s="29"/>
      <c r="U43" s="29"/>
    </row>
    <row r="44" spans="1:21" s="46" customFormat="1" ht="32.25" customHeight="1" x14ac:dyDescent="0.25">
      <c r="A44" s="24"/>
      <c r="B44" s="24"/>
      <c r="C44" s="24"/>
      <c r="D44" s="24"/>
      <c r="E44" s="26"/>
      <c r="F44" s="27"/>
      <c r="G44" s="28"/>
      <c r="H44" s="29"/>
      <c r="I44" s="29"/>
      <c r="J44" s="29"/>
      <c r="K44" s="27"/>
      <c r="L44" s="162"/>
      <c r="M44" s="163"/>
      <c r="N44" s="30"/>
      <c r="O44" s="110"/>
      <c r="P44" s="31" t="s">
        <v>482</v>
      </c>
      <c r="Q44" s="32" t="s">
        <v>482</v>
      </c>
      <c r="R44" s="32" t="s">
        <v>482</v>
      </c>
      <c r="S44" s="33">
        <f t="shared" si="1"/>
        <v>0</v>
      </c>
      <c r="T44" s="29"/>
      <c r="U44" s="29"/>
    </row>
    <row r="45" spans="1:21" s="46" customFormat="1" ht="24.75" customHeight="1" x14ac:dyDescent="0.25">
      <c r="A45" s="24"/>
      <c r="B45" s="24"/>
      <c r="C45" s="24"/>
      <c r="D45" s="24"/>
      <c r="E45" s="26"/>
      <c r="F45" s="27"/>
      <c r="G45" s="28"/>
      <c r="H45" s="29"/>
      <c r="I45" s="29"/>
      <c r="J45" s="29"/>
      <c r="K45" s="29"/>
      <c r="L45" s="162"/>
      <c r="M45" s="163"/>
      <c r="N45" s="30"/>
      <c r="O45" s="110"/>
      <c r="P45" s="31" t="s">
        <v>482</v>
      </c>
      <c r="Q45" s="32" t="s">
        <v>482</v>
      </c>
      <c r="R45" s="32" t="s">
        <v>482</v>
      </c>
      <c r="S45" s="33">
        <f t="shared" si="1"/>
        <v>0</v>
      </c>
      <c r="T45" s="29"/>
      <c r="U45" s="29"/>
    </row>
    <row r="46" spans="1:21" ht="25.5" customHeight="1" x14ac:dyDescent="0.25">
      <c r="A46" s="24"/>
      <c r="B46" s="24"/>
      <c r="C46" s="24"/>
      <c r="D46" s="24"/>
      <c r="E46" s="26"/>
      <c r="F46" s="27"/>
      <c r="G46" s="36"/>
      <c r="H46" s="36"/>
      <c r="I46" s="29"/>
      <c r="J46" s="36"/>
      <c r="K46" s="40"/>
      <c r="L46" s="162"/>
      <c r="M46" s="163"/>
      <c r="N46" s="38"/>
      <c r="O46" s="110"/>
      <c r="P46" s="31" t="s">
        <v>482</v>
      </c>
      <c r="Q46" s="32" t="s">
        <v>482</v>
      </c>
      <c r="R46" s="32" t="s">
        <v>482</v>
      </c>
      <c r="S46" s="33">
        <f t="shared" si="1"/>
        <v>0</v>
      </c>
      <c r="T46" s="36"/>
      <c r="U46" s="36"/>
    </row>
    <row r="47" spans="1:21" ht="26.25" customHeight="1" thickBot="1" x14ac:dyDescent="0.3">
      <c r="A47" s="24"/>
      <c r="B47" s="24"/>
      <c r="C47" s="24"/>
      <c r="D47" s="24"/>
      <c r="E47" s="34"/>
      <c r="F47" s="27"/>
      <c r="G47" s="36"/>
      <c r="H47" s="36"/>
      <c r="I47" s="29"/>
      <c r="J47" s="36"/>
      <c r="K47" s="40"/>
      <c r="L47" s="162"/>
      <c r="M47" s="163"/>
      <c r="N47" s="38"/>
      <c r="O47" s="110"/>
      <c r="P47" s="31" t="s">
        <v>482</v>
      </c>
      <c r="Q47" s="32" t="s">
        <v>482</v>
      </c>
      <c r="R47" s="32" t="s">
        <v>482</v>
      </c>
      <c r="S47" s="33">
        <f t="shared" si="1"/>
        <v>0</v>
      </c>
      <c r="T47" s="36"/>
      <c r="U47" s="36"/>
    </row>
    <row r="48" spans="1:21" ht="12.75" thickBot="1" x14ac:dyDescent="0.3">
      <c r="A48" s="48"/>
      <c r="B48" s="48"/>
      <c r="C48" s="49"/>
      <c r="D48" s="48"/>
      <c r="E48" s="48"/>
      <c r="F48" s="49"/>
      <c r="G48" s="50"/>
      <c r="H48" s="50"/>
      <c r="I48" s="51"/>
      <c r="J48" s="50"/>
      <c r="K48" s="57"/>
      <c r="L48" s="57"/>
      <c r="M48" s="57"/>
      <c r="N48" s="52" t="s">
        <v>92</v>
      </c>
      <c r="O48" s="111">
        <f>SUM(O13:O47)</f>
        <v>378033.12</v>
      </c>
      <c r="P48" s="48"/>
      <c r="Q48" s="48"/>
      <c r="R48" s="48"/>
      <c r="S48" s="48"/>
      <c r="T48" s="50"/>
      <c r="U48" s="50"/>
    </row>
    <row r="49" spans="1:21" ht="12" x14ac:dyDescent="0.25">
      <c r="A49" s="53" t="s">
        <v>93</v>
      </c>
      <c r="B49" s="48"/>
      <c r="C49" s="49"/>
      <c r="D49" s="48"/>
      <c r="E49" s="48"/>
      <c r="F49" s="49"/>
      <c r="G49" s="50"/>
      <c r="H49" s="50"/>
      <c r="I49" s="51"/>
      <c r="J49" s="50"/>
      <c r="K49" s="57"/>
      <c r="L49" s="57"/>
      <c r="M49" s="57"/>
      <c r="N49" s="50"/>
      <c r="O49" s="54"/>
      <c r="P49" s="48"/>
      <c r="Q49" s="48"/>
      <c r="R49" s="48"/>
      <c r="S49" s="48"/>
      <c r="T49" s="50"/>
      <c r="U49" s="50"/>
    </row>
    <row r="50" spans="1:21" ht="12" x14ac:dyDescent="0.25">
      <c r="A50" s="48"/>
      <c r="B50" s="48"/>
      <c r="C50" s="49"/>
      <c r="D50" s="48"/>
      <c r="E50" s="48"/>
      <c r="F50" s="49"/>
      <c r="G50" s="50"/>
      <c r="H50" s="50"/>
      <c r="I50" s="51"/>
      <c r="J50" s="50"/>
      <c r="K50" s="57"/>
      <c r="L50" s="57"/>
      <c r="M50" s="57"/>
      <c r="N50" s="50"/>
      <c r="O50" s="54"/>
      <c r="P50" s="48"/>
      <c r="Q50" s="48"/>
      <c r="R50" s="48"/>
      <c r="S50" s="48"/>
      <c r="T50" s="50"/>
      <c r="U50" s="50"/>
    </row>
    <row r="51" spans="1:21" ht="12" x14ac:dyDescent="0.25">
      <c r="A51" s="48"/>
      <c r="B51" s="48"/>
      <c r="C51" s="49"/>
      <c r="D51" s="48"/>
      <c r="E51" s="48"/>
      <c r="F51" s="49"/>
      <c r="G51" s="50"/>
      <c r="H51" s="50"/>
      <c r="I51" s="51"/>
      <c r="J51" s="50"/>
      <c r="K51" s="50"/>
      <c r="L51" s="57"/>
      <c r="M51" s="57"/>
      <c r="N51" s="50"/>
      <c r="O51" s="55"/>
      <c r="P51" s="48"/>
      <c r="Q51" s="48"/>
      <c r="R51" s="48"/>
      <c r="S51" s="48"/>
      <c r="T51" s="50"/>
      <c r="U51" s="50"/>
    </row>
    <row r="52" spans="1:21" ht="12.75" x14ac:dyDescent="0.25">
      <c r="A52" s="48"/>
      <c r="B52" s="48"/>
      <c r="C52" s="49"/>
      <c r="D52" s="48"/>
      <c r="E52" s="106" t="s">
        <v>94</v>
      </c>
      <c r="F52" s="107"/>
      <c r="G52" s="108"/>
      <c r="H52" s="108"/>
      <c r="I52" s="109" t="s">
        <v>95</v>
      </c>
      <c r="J52" s="57"/>
      <c r="K52" s="50"/>
      <c r="L52" s="57"/>
      <c r="M52" s="57"/>
      <c r="N52" s="50"/>
      <c r="O52" s="54"/>
      <c r="P52" s="48"/>
      <c r="Q52" s="48"/>
      <c r="R52" s="48"/>
      <c r="S52" s="48"/>
      <c r="T52" s="50"/>
      <c r="U52" s="50"/>
    </row>
    <row r="53" spans="1:21" ht="12" x14ac:dyDescent="0.25">
      <c r="A53" s="48"/>
      <c r="B53" s="48"/>
      <c r="C53" s="49"/>
      <c r="D53" s="48"/>
      <c r="E53" s="56"/>
      <c r="F53" s="57"/>
      <c r="G53" s="58"/>
      <c r="H53" s="58"/>
      <c r="I53" s="59"/>
      <c r="J53" s="57"/>
      <c r="K53" s="50"/>
      <c r="L53" s="57"/>
      <c r="M53" s="57"/>
      <c r="N53" s="50"/>
      <c r="O53" s="54"/>
      <c r="P53" s="48"/>
      <c r="Q53" s="48"/>
      <c r="R53" s="48"/>
      <c r="S53" s="48"/>
      <c r="T53" s="50"/>
      <c r="U53" s="50"/>
    </row>
    <row r="54" spans="1:21" ht="12" x14ac:dyDescent="0.25">
      <c r="A54" s="48"/>
      <c r="B54" s="48"/>
      <c r="C54" s="49"/>
      <c r="D54" s="48"/>
      <c r="E54" s="56"/>
      <c r="F54" s="57"/>
      <c r="G54" s="58"/>
      <c r="H54" s="58"/>
      <c r="I54" s="59"/>
      <c r="J54" s="57"/>
      <c r="K54" s="50"/>
      <c r="L54" s="57"/>
      <c r="M54" s="57"/>
      <c r="N54" s="50"/>
      <c r="O54" s="54"/>
      <c r="P54" s="48"/>
      <c r="Q54" s="48"/>
      <c r="R54" s="48"/>
      <c r="S54" s="48"/>
      <c r="T54" s="50"/>
      <c r="U54" s="50"/>
    </row>
    <row r="55" spans="1:21" ht="12" x14ac:dyDescent="0.25">
      <c r="E55" s="53"/>
      <c r="F55" s="60"/>
      <c r="G55" s="58"/>
      <c r="H55" s="58"/>
      <c r="I55" s="61"/>
      <c r="J55" s="58"/>
      <c r="L55" s="57"/>
      <c r="M55" s="57"/>
      <c r="O55" s="6"/>
    </row>
    <row r="56" spans="1:21" ht="12" x14ac:dyDescent="0.25">
      <c r="L56" s="57"/>
      <c r="M56" s="57"/>
      <c r="O56" s="6"/>
    </row>
    <row r="57" spans="1:21" ht="12" x14ac:dyDescent="0.25">
      <c r="L57" s="57"/>
      <c r="M57" s="57"/>
      <c r="O57" s="6"/>
    </row>
    <row r="58" spans="1:21" ht="12" x14ac:dyDescent="0.25">
      <c r="L58" s="57"/>
      <c r="M58" s="57"/>
      <c r="O58" s="6"/>
    </row>
    <row r="59" spans="1:21" x14ac:dyDescent="0.25">
      <c r="O59" s="6"/>
    </row>
    <row r="60" spans="1:21" x14ac:dyDescent="0.25">
      <c r="O60" s="6"/>
    </row>
    <row r="61" spans="1:21" x14ac:dyDescent="0.25">
      <c r="O61" s="6"/>
    </row>
    <row r="62" spans="1:21" x14ac:dyDescent="0.25">
      <c r="O62" s="6"/>
    </row>
    <row r="63" spans="1:21" x14ac:dyDescent="0.25">
      <c r="O63" s="6"/>
    </row>
    <row r="64" spans="1:21" x14ac:dyDescent="0.25">
      <c r="O64" s="6"/>
    </row>
    <row r="65" spans="15:15" x14ac:dyDescent="0.25">
      <c r="O65" s="6"/>
    </row>
    <row r="66" spans="15:15" x14ac:dyDescent="0.25">
      <c r="O66" s="6"/>
    </row>
    <row r="67" spans="15:15" x14ac:dyDescent="0.25">
      <c r="O67" s="6"/>
    </row>
    <row r="68" spans="15:15" x14ac:dyDescent="0.25">
      <c r="O68" s="6"/>
    </row>
    <row r="69" spans="15:15" x14ac:dyDescent="0.25">
      <c r="O69" s="6"/>
    </row>
    <row r="70" spans="15:15" x14ac:dyDescent="0.25">
      <c r="O70" s="6"/>
    </row>
    <row r="71" spans="15:15" x14ac:dyDescent="0.25">
      <c r="O71" s="6"/>
    </row>
    <row r="72" spans="15:15" x14ac:dyDescent="0.25">
      <c r="O72" s="6"/>
    </row>
    <row r="73" spans="15:15" x14ac:dyDescent="0.25">
      <c r="O73" s="6"/>
    </row>
    <row r="74" spans="15:15" x14ac:dyDescent="0.25">
      <c r="O74" s="6"/>
    </row>
    <row r="75" spans="15:15" x14ac:dyDescent="0.25">
      <c r="O75" s="6"/>
    </row>
    <row r="76" spans="15:15" x14ac:dyDescent="0.25">
      <c r="O76" s="6"/>
    </row>
    <row r="77" spans="15:15" x14ac:dyDescent="0.25">
      <c r="O77" s="6"/>
    </row>
    <row r="78" spans="15:15" x14ac:dyDescent="0.25">
      <c r="O78" s="6"/>
    </row>
    <row r="79" spans="15:15" x14ac:dyDescent="0.25">
      <c r="O79" s="6"/>
    </row>
    <row r="80" spans="15:15" x14ac:dyDescent="0.25">
      <c r="O80" s="6"/>
    </row>
    <row r="81" spans="15:15" x14ac:dyDescent="0.25">
      <c r="O81" s="6"/>
    </row>
    <row r="82" spans="15:15" x14ac:dyDescent="0.25">
      <c r="O82" s="6"/>
    </row>
    <row r="83" spans="15:15" x14ac:dyDescent="0.25">
      <c r="O83" s="6"/>
    </row>
    <row r="84" spans="15:15" x14ac:dyDescent="0.25">
      <c r="O84" s="6"/>
    </row>
    <row r="85" spans="15:15" x14ac:dyDescent="0.25">
      <c r="O85" s="6"/>
    </row>
    <row r="86" spans="15:15" x14ac:dyDescent="0.25">
      <c r="O86" s="6"/>
    </row>
    <row r="87" spans="15:15" x14ac:dyDescent="0.25">
      <c r="O87" s="6"/>
    </row>
  </sheetData>
  <mergeCells count="37">
    <mergeCell ref="L47:M47"/>
    <mergeCell ref="L40:M40"/>
    <mergeCell ref="L41:M41"/>
    <mergeCell ref="L42:M42"/>
    <mergeCell ref="L43:M43"/>
    <mergeCell ref="L44:M44"/>
    <mergeCell ref="L37:M37"/>
    <mergeCell ref="L38:M38"/>
    <mergeCell ref="L39:M39"/>
    <mergeCell ref="L45:M45"/>
    <mergeCell ref="L46:M46"/>
    <mergeCell ref="L32:M32"/>
    <mergeCell ref="L33:M33"/>
    <mergeCell ref="L34:M34"/>
    <mergeCell ref="L35:M35"/>
    <mergeCell ref="L36:M36"/>
    <mergeCell ref="L27:M27"/>
    <mergeCell ref="L28:M28"/>
    <mergeCell ref="L29:M29"/>
    <mergeCell ref="L30:M30"/>
    <mergeCell ref="L31:M31"/>
    <mergeCell ref="U9:U11"/>
    <mergeCell ref="P10:S10"/>
    <mergeCell ref="A2:U2"/>
    <mergeCell ref="A3:T3"/>
    <mergeCell ref="A4:U4"/>
    <mergeCell ref="A5:S5"/>
    <mergeCell ref="A7:U7"/>
    <mergeCell ref="A8:U8"/>
    <mergeCell ref="L11:M11"/>
    <mergeCell ref="A9:B10"/>
    <mergeCell ref="C9:D10"/>
    <mergeCell ref="T9:T11"/>
    <mergeCell ref="P12:S12"/>
    <mergeCell ref="E9:O10"/>
    <mergeCell ref="P9:S9"/>
    <mergeCell ref="L12:M12"/>
  </mergeCells>
  <pageMargins left="0.7" right="0.7" top="0.75" bottom="0.75" header="0.3" footer="0.3"/>
  <pageSetup paperSize="8" scale="1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97952B7-FD36-4D4E-AD61-27C4936860C9}">
          <x14:formula1>
            <xm:f>BASE!$H$2:$H$11</xm:f>
          </x14:formula1>
          <xm:sqref>H27:H47</xm:sqref>
        </x14:dataValidation>
        <x14:dataValidation type="list" allowBlank="1" showInputMessage="1" showErrorMessage="1" xr:uid="{BFE7619B-62FD-408F-A60D-4073D312D896}">
          <x14:formula1>
            <xm:f>BASE!$G$2:$G$7</xm:f>
          </x14:formula1>
          <xm:sqref>G27:G47</xm:sqref>
        </x14:dataValidation>
        <x14:dataValidation type="list" allowBlank="1" showInputMessage="1" showErrorMessage="1" xr:uid="{5AC64B67-24DF-4EF7-8E9E-7BC1498E5516}">
          <x14:formula1>
            <xm:f>BASE!$F$2:$F$11</xm:f>
          </x14:formula1>
          <xm:sqref>E27:E47</xm:sqref>
        </x14:dataValidation>
        <x14:dataValidation type="list" allowBlank="1" showInputMessage="1" showErrorMessage="1" xr:uid="{4B9CBAA1-6BA7-4A2B-B4D6-1651447EF3B4}">
          <x14:formula1>
            <xm:f>BASE!$E$2</xm:f>
          </x14:formula1>
          <xm:sqref>D27:D47</xm:sqref>
        </x14:dataValidation>
        <x14:dataValidation type="list" allowBlank="1" showInputMessage="1" showErrorMessage="1" xr:uid="{BF80EE1A-46F7-4A1A-818F-706C2CDC6D95}">
          <x14:formula1>
            <xm:f>BASE!$D$2</xm:f>
          </x14:formula1>
          <xm:sqref>C27:C47</xm:sqref>
        </x14:dataValidation>
        <x14:dataValidation type="list" allowBlank="1" showInputMessage="1" showErrorMessage="1" xr:uid="{073A658B-D15B-4123-B936-7565CB31BC78}">
          <x14:formula1>
            <xm:f>BASE!$C$2</xm:f>
          </x14:formula1>
          <xm:sqref>B27:B47</xm:sqref>
        </x14:dataValidation>
        <x14:dataValidation type="list" allowBlank="1" showInputMessage="1" showErrorMessage="1" xr:uid="{4D377411-682A-440D-8AE7-B3EEBDEA92AC}">
          <x14:formula1>
            <xm:f>BASE!$B$2</xm:f>
          </x14:formula1>
          <xm:sqref>A27:A47</xm:sqref>
        </x14:dataValidation>
        <x14:dataValidation type="list" allowBlank="1" showInputMessage="1" showErrorMessage="1" xr:uid="{3DD429B5-1041-47E7-AA75-3CFB677B66C7}">
          <x14:formula1>
            <xm:f>BASE!$K$2:$K$3</xm:f>
          </x14:formula1>
          <xm:sqref>T24:U47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EF12-4681-4418-8218-01F6B5951D0E}">
  <sheetPr>
    <tabColor rgb="FFFFFF00"/>
    <pageSetUpPr fitToPage="1"/>
  </sheetPr>
  <dimension ref="A1:F71"/>
  <sheetViews>
    <sheetView tabSelected="1" topLeftCell="A48" zoomScale="115" zoomScaleNormal="115" workbookViewId="0">
      <selection activeCell="A66" sqref="A66:F66"/>
    </sheetView>
  </sheetViews>
  <sheetFormatPr baseColWidth="10" defaultColWidth="11.5703125" defaultRowHeight="10.5" x14ac:dyDescent="0.25"/>
  <cols>
    <col min="1" max="1" width="24.7109375" style="63" customWidth="1"/>
    <col min="2" max="2" width="30.140625" style="63" customWidth="1"/>
    <col min="3" max="3" width="9.42578125" style="63" customWidth="1"/>
    <col min="4" max="4" width="14.5703125" style="63" customWidth="1"/>
    <col min="5" max="5" width="13" style="63" customWidth="1"/>
    <col min="6" max="6" width="19.85546875" style="85" bestFit="1" customWidth="1"/>
    <col min="7" max="16384" width="11.5703125" style="63"/>
  </cols>
  <sheetData>
    <row r="1" spans="1:6" ht="35.25" customHeight="1" x14ac:dyDescent="0.25">
      <c r="A1" s="182" t="s">
        <v>99</v>
      </c>
      <c r="B1" s="185" t="s">
        <v>100</v>
      </c>
      <c r="C1" s="186"/>
      <c r="D1" s="187"/>
      <c r="E1" s="120" t="s">
        <v>101</v>
      </c>
      <c r="F1" s="121" t="s">
        <v>102</v>
      </c>
    </row>
    <row r="2" spans="1:6" ht="28.5" customHeight="1" x14ac:dyDescent="0.25">
      <c r="A2" s="183"/>
      <c r="B2" s="188"/>
      <c r="C2" s="189"/>
      <c r="D2" s="190"/>
      <c r="E2" s="122" t="s">
        <v>103</v>
      </c>
      <c r="F2" s="123">
        <v>44722</v>
      </c>
    </row>
    <row r="3" spans="1:6" ht="14.25" customHeight="1" x14ac:dyDescent="0.25">
      <c r="A3" s="183"/>
      <c r="B3" s="191"/>
      <c r="C3" s="192"/>
      <c r="D3" s="193"/>
      <c r="E3" s="122" t="s">
        <v>104</v>
      </c>
      <c r="F3" s="124" t="s">
        <v>105</v>
      </c>
    </row>
    <row r="4" spans="1:6" ht="31.5" customHeight="1" x14ac:dyDescent="0.25">
      <c r="A4" s="184"/>
      <c r="B4" s="164" t="s">
        <v>106</v>
      </c>
      <c r="C4" s="165"/>
      <c r="D4" s="166"/>
      <c r="E4" s="173" t="s">
        <v>107</v>
      </c>
      <c r="F4" s="176" t="s">
        <v>108</v>
      </c>
    </row>
    <row r="5" spans="1:6" ht="30" customHeight="1" x14ac:dyDescent="0.25">
      <c r="A5" s="142" t="s">
        <v>508</v>
      </c>
      <c r="B5" s="167"/>
      <c r="C5" s="168"/>
      <c r="D5" s="169"/>
      <c r="E5" s="174"/>
      <c r="F5" s="177"/>
    </row>
    <row r="6" spans="1:6" ht="21.75" customHeight="1" x14ac:dyDescent="0.25">
      <c r="A6" s="143" t="s">
        <v>509</v>
      </c>
      <c r="B6" s="170"/>
      <c r="C6" s="171"/>
      <c r="D6" s="172"/>
      <c r="E6" s="175"/>
      <c r="F6" s="178"/>
    </row>
    <row r="7" spans="1:6" ht="23.45" customHeight="1" x14ac:dyDescent="0.25">
      <c r="A7" s="125" t="s">
        <v>109</v>
      </c>
      <c r="B7" s="125" t="s">
        <v>110</v>
      </c>
      <c r="C7" s="125" t="s">
        <v>111</v>
      </c>
      <c r="D7" s="126" t="s">
        <v>112</v>
      </c>
      <c r="E7" s="126" t="s">
        <v>113</v>
      </c>
      <c r="F7" s="125" t="s">
        <v>114</v>
      </c>
    </row>
    <row r="8" spans="1:6" ht="23.45" customHeight="1" x14ac:dyDescent="0.25">
      <c r="A8" s="129" t="s">
        <v>487</v>
      </c>
      <c r="B8" s="128" t="s">
        <v>510</v>
      </c>
      <c r="C8" s="128">
        <v>1</v>
      </c>
      <c r="D8" s="136">
        <v>2500</v>
      </c>
      <c r="E8" s="138">
        <v>2500</v>
      </c>
      <c r="F8" s="139">
        <v>530702</v>
      </c>
    </row>
    <row r="9" spans="1:6" ht="23.45" customHeight="1" x14ac:dyDescent="0.25">
      <c r="A9" s="140" t="s">
        <v>115</v>
      </c>
      <c r="B9" s="141"/>
      <c r="C9" s="141"/>
      <c r="D9" s="141"/>
      <c r="E9" s="135">
        <v>2500</v>
      </c>
      <c r="F9" s="130"/>
    </row>
    <row r="10" spans="1:6" ht="23.45" customHeight="1" x14ac:dyDescent="0.25">
      <c r="A10" s="129" t="s">
        <v>489</v>
      </c>
      <c r="B10" s="127" t="s">
        <v>511</v>
      </c>
      <c r="C10" s="131">
        <v>1</v>
      </c>
      <c r="D10" s="138">
        <v>1750</v>
      </c>
      <c r="E10" s="138">
        <v>1750</v>
      </c>
      <c r="F10" s="139">
        <v>530704</v>
      </c>
    </row>
    <row r="11" spans="1:6" ht="23.45" customHeight="1" x14ac:dyDescent="0.25">
      <c r="A11" s="140" t="s">
        <v>115</v>
      </c>
      <c r="B11" s="141"/>
      <c r="C11" s="141"/>
      <c r="D11" s="141"/>
      <c r="E11" s="135">
        <v>1750</v>
      </c>
      <c r="F11" s="130"/>
    </row>
    <row r="12" spans="1:6" ht="23.45" customHeight="1" x14ac:dyDescent="0.25">
      <c r="A12" s="129" t="s">
        <v>492</v>
      </c>
      <c r="B12" s="128" t="s">
        <v>512</v>
      </c>
      <c r="C12" s="128">
        <v>1</v>
      </c>
      <c r="D12" s="136">
        <v>12000</v>
      </c>
      <c r="E12" s="136">
        <v>12000</v>
      </c>
      <c r="F12" s="139">
        <v>530105</v>
      </c>
    </row>
    <row r="13" spans="1:6" ht="23.45" customHeight="1" x14ac:dyDescent="0.25">
      <c r="A13" s="129"/>
      <c r="B13" s="128" t="s">
        <v>513</v>
      </c>
      <c r="C13" s="128">
        <v>1</v>
      </c>
      <c r="D13" s="136">
        <f>'POA CBA 2026'!O16</f>
        <v>5600</v>
      </c>
      <c r="E13" s="136">
        <f>D13</f>
        <v>5600</v>
      </c>
      <c r="F13" s="139">
        <v>530105</v>
      </c>
    </row>
    <row r="14" spans="1:6" ht="23.45" customHeight="1" x14ac:dyDescent="0.25">
      <c r="A14" s="140" t="s">
        <v>115</v>
      </c>
      <c r="B14" s="141"/>
      <c r="C14" s="141"/>
      <c r="D14" s="141"/>
      <c r="E14" s="135">
        <f>SUM(E12:E13)</f>
        <v>17600</v>
      </c>
      <c r="F14" s="130"/>
    </row>
    <row r="15" spans="1:6" ht="23.45" customHeight="1" x14ac:dyDescent="0.25">
      <c r="A15" s="129" t="s">
        <v>494</v>
      </c>
      <c r="B15" s="128" t="s">
        <v>494</v>
      </c>
      <c r="C15" s="128">
        <v>1</v>
      </c>
      <c r="D15" s="136">
        <v>6293.14</v>
      </c>
      <c r="E15" s="136">
        <v>6293.14</v>
      </c>
      <c r="F15" s="139">
        <v>530807</v>
      </c>
    </row>
    <row r="16" spans="1:6" ht="23.45" customHeight="1" x14ac:dyDescent="0.25">
      <c r="A16" s="140" t="s">
        <v>115</v>
      </c>
      <c r="B16" s="141"/>
      <c r="C16" s="141"/>
      <c r="D16" s="141"/>
      <c r="E16" s="135">
        <v>6293.14</v>
      </c>
      <c r="F16" s="130"/>
    </row>
    <row r="17" spans="1:6" ht="23.45" customHeight="1" x14ac:dyDescent="0.25">
      <c r="A17" s="129" t="s">
        <v>495</v>
      </c>
      <c r="B17" s="128" t="s">
        <v>514</v>
      </c>
      <c r="C17" s="128">
        <v>16</v>
      </c>
      <c r="D17" s="136">
        <v>52</v>
      </c>
      <c r="E17" s="136">
        <f>D17*C17</f>
        <v>832</v>
      </c>
      <c r="F17" s="139">
        <v>530807</v>
      </c>
    </row>
    <row r="18" spans="1:6" ht="23.45" customHeight="1" x14ac:dyDescent="0.25">
      <c r="A18" s="129"/>
      <c r="B18" s="128" t="s">
        <v>515</v>
      </c>
      <c r="C18" s="128">
        <v>9</v>
      </c>
      <c r="D18" s="136">
        <v>59</v>
      </c>
      <c r="E18" s="136">
        <f t="shared" ref="E18:E29" si="0">D18*C18</f>
        <v>531</v>
      </c>
      <c r="F18" s="139">
        <v>530807</v>
      </c>
    </row>
    <row r="19" spans="1:6" ht="23.45" customHeight="1" x14ac:dyDescent="0.25">
      <c r="A19" s="129"/>
      <c r="B19" s="128" t="s">
        <v>516</v>
      </c>
      <c r="C19" s="128">
        <v>9</v>
      </c>
      <c r="D19" s="136">
        <v>59</v>
      </c>
      <c r="E19" s="136">
        <f t="shared" si="0"/>
        <v>531</v>
      </c>
      <c r="F19" s="139">
        <v>530807</v>
      </c>
    </row>
    <row r="20" spans="1:6" ht="23.45" customHeight="1" x14ac:dyDescent="0.25">
      <c r="A20" s="129"/>
      <c r="B20" s="128" t="s">
        <v>517</v>
      </c>
      <c r="C20" s="128">
        <v>9</v>
      </c>
      <c r="D20" s="136">
        <v>59</v>
      </c>
      <c r="E20" s="136">
        <f t="shared" si="0"/>
        <v>531</v>
      </c>
      <c r="F20" s="139">
        <v>530807</v>
      </c>
    </row>
    <row r="21" spans="1:6" ht="23.45" customHeight="1" x14ac:dyDescent="0.25">
      <c r="A21" s="129"/>
      <c r="B21" s="128" t="s">
        <v>518</v>
      </c>
      <c r="C21" s="128">
        <v>16</v>
      </c>
      <c r="D21" s="136">
        <v>59</v>
      </c>
      <c r="E21" s="136">
        <f t="shared" si="0"/>
        <v>944</v>
      </c>
      <c r="F21" s="139">
        <v>530807</v>
      </c>
    </row>
    <row r="22" spans="1:6" ht="23.45" customHeight="1" x14ac:dyDescent="0.25">
      <c r="A22" s="129"/>
      <c r="B22" s="128" t="s">
        <v>519</v>
      </c>
      <c r="C22" s="128">
        <v>13</v>
      </c>
      <c r="D22" s="136">
        <v>56</v>
      </c>
      <c r="E22" s="136">
        <f t="shared" si="0"/>
        <v>728</v>
      </c>
      <c r="F22" s="139">
        <v>530807</v>
      </c>
    </row>
    <row r="23" spans="1:6" ht="23.45" customHeight="1" x14ac:dyDescent="0.25">
      <c r="A23" s="129"/>
      <c r="B23" s="127" t="s">
        <v>520</v>
      </c>
      <c r="C23" s="127">
        <v>13</v>
      </c>
      <c r="D23" s="137">
        <v>56</v>
      </c>
      <c r="E23" s="136">
        <f t="shared" si="0"/>
        <v>728</v>
      </c>
      <c r="F23" s="139">
        <v>530807</v>
      </c>
    </row>
    <row r="24" spans="1:6" ht="23.45" customHeight="1" x14ac:dyDescent="0.25">
      <c r="A24" s="129"/>
      <c r="B24" s="128" t="s">
        <v>521</v>
      </c>
      <c r="C24" s="128">
        <v>13</v>
      </c>
      <c r="D24" s="136">
        <v>56</v>
      </c>
      <c r="E24" s="136">
        <f t="shared" si="0"/>
        <v>728</v>
      </c>
      <c r="F24" s="139">
        <v>530807</v>
      </c>
    </row>
    <row r="25" spans="1:6" ht="23.45" customHeight="1" x14ac:dyDescent="0.25">
      <c r="A25" s="129"/>
      <c r="B25" s="128" t="s">
        <v>522</v>
      </c>
      <c r="C25" s="128">
        <v>4</v>
      </c>
      <c r="D25" s="136">
        <v>15</v>
      </c>
      <c r="E25" s="136">
        <f t="shared" si="0"/>
        <v>60</v>
      </c>
      <c r="F25" s="139">
        <v>530807</v>
      </c>
    </row>
    <row r="26" spans="1:6" ht="23.45" customHeight="1" x14ac:dyDescent="0.25">
      <c r="A26" s="129"/>
      <c r="B26" s="128" t="s">
        <v>523</v>
      </c>
      <c r="C26" s="128">
        <v>2</v>
      </c>
      <c r="D26" s="136">
        <v>15</v>
      </c>
      <c r="E26" s="136">
        <f t="shared" si="0"/>
        <v>30</v>
      </c>
      <c r="F26" s="139">
        <v>530807</v>
      </c>
    </row>
    <row r="27" spans="1:6" ht="23.45" customHeight="1" x14ac:dyDescent="0.25">
      <c r="A27" s="129"/>
      <c r="B27" s="128" t="s">
        <v>524</v>
      </c>
      <c r="C27" s="128">
        <v>2</v>
      </c>
      <c r="D27" s="136">
        <v>15</v>
      </c>
      <c r="E27" s="136">
        <f t="shared" si="0"/>
        <v>30</v>
      </c>
      <c r="F27" s="139">
        <v>530807</v>
      </c>
    </row>
    <row r="28" spans="1:6" ht="23.45" customHeight="1" x14ac:dyDescent="0.25">
      <c r="A28" s="129"/>
      <c r="B28" s="128" t="s">
        <v>539</v>
      </c>
      <c r="C28" s="128">
        <v>2</v>
      </c>
      <c r="D28" s="136">
        <v>15</v>
      </c>
      <c r="E28" s="136">
        <f t="shared" si="0"/>
        <v>30</v>
      </c>
      <c r="F28" s="139">
        <v>530807</v>
      </c>
    </row>
    <row r="29" spans="1:6" ht="23.45" customHeight="1" x14ac:dyDescent="0.25">
      <c r="A29" s="129"/>
      <c r="B29" s="128" t="s">
        <v>525</v>
      </c>
      <c r="C29" s="128">
        <v>10</v>
      </c>
      <c r="D29" s="136">
        <v>42</v>
      </c>
      <c r="E29" s="136">
        <f t="shared" si="0"/>
        <v>420</v>
      </c>
      <c r="F29" s="139">
        <v>530807</v>
      </c>
    </row>
    <row r="30" spans="1:6" ht="23.45" customHeight="1" x14ac:dyDescent="0.25">
      <c r="A30" s="140" t="s">
        <v>115</v>
      </c>
      <c r="B30" s="141"/>
      <c r="C30" s="141"/>
      <c r="D30" s="141"/>
      <c r="E30" s="135">
        <f>SUM(E17:E29)</f>
        <v>6123</v>
      </c>
      <c r="F30" s="130"/>
    </row>
    <row r="31" spans="1:6" ht="23.45" customHeight="1" x14ac:dyDescent="0.25">
      <c r="A31" s="129" t="s">
        <v>496</v>
      </c>
      <c r="B31" s="128" t="s">
        <v>526</v>
      </c>
      <c r="C31" s="128">
        <v>1</v>
      </c>
      <c r="D31" s="136">
        <v>6248.23</v>
      </c>
      <c r="E31" s="136">
        <f>D31</f>
        <v>6248.23</v>
      </c>
      <c r="F31" s="139">
        <v>530702</v>
      </c>
    </row>
    <row r="32" spans="1:6" ht="34.5" customHeight="1" x14ac:dyDescent="0.25">
      <c r="A32" s="129"/>
      <c r="B32" s="128" t="s">
        <v>526</v>
      </c>
      <c r="C32" s="128">
        <v>1</v>
      </c>
      <c r="D32" s="136">
        <v>4217.75</v>
      </c>
      <c r="E32" s="136">
        <f>D32</f>
        <v>4217.75</v>
      </c>
      <c r="F32" s="139">
        <v>530702</v>
      </c>
    </row>
    <row r="33" spans="1:6" ht="23.45" customHeight="1" x14ac:dyDescent="0.25">
      <c r="A33" s="140" t="s">
        <v>115</v>
      </c>
      <c r="B33" s="141"/>
      <c r="C33" s="141"/>
      <c r="D33" s="141"/>
      <c r="E33" s="135">
        <f>SUM(E31:E32)</f>
        <v>10465.98</v>
      </c>
      <c r="F33" s="130"/>
    </row>
    <row r="34" spans="1:6" ht="23.45" customHeight="1" x14ac:dyDescent="0.25">
      <c r="A34" s="129" t="s">
        <v>500</v>
      </c>
      <c r="B34" s="128" t="s">
        <v>500</v>
      </c>
      <c r="C34" s="132">
        <v>1</v>
      </c>
      <c r="D34" s="136">
        <v>2500</v>
      </c>
      <c r="E34" s="138">
        <v>2500</v>
      </c>
      <c r="F34" s="139">
        <v>530704</v>
      </c>
    </row>
    <row r="35" spans="1:6" ht="23.45" customHeight="1" x14ac:dyDescent="0.25">
      <c r="A35" s="140" t="s">
        <v>115</v>
      </c>
      <c r="B35" s="141"/>
      <c r="C35" s="141"/>
      <c r="D35" s="141"/>
      <c r="E35" s="135">
        <v>2500</v>
      </c>
      <c r="F35" s="130"/>
    </row>
    <row r="36" spans="1:6" ht="23.45" customHeight="1" x14ac:dyDescent="0.25">
      <c r="A36" s="129" t="s">
        <v>501</v>
      </c>
      <c r="B36" s="128" t="s">
        <v>501</v>
      </c>
      <c r="C36" s="128">
        <v>2</v>
      </c>
      <c r="D36" s="133">
        <v>1000</v>
      </c>
      <c r="E36" s="134">
        <v>2000</v>
      </c>
      <c r="F36" s="139">
        <v>530702</v>
      </c>
    </row>
    <row r="37" spans="1:6" ht="23.45" customHeight="1" x14ac:dyDescent="0.25">
      <c r="A37" s="140" t="s">
        <v>115</v>
      </c>
      <c r="B37" s="141"/>
      <c r="C37" s="141"/>
      <c r="D37" s="141"/>
      <c r="E37" s="135">
        <v>2000</v>
      </c>
      <c r="F37" s="130"/>
    </row>
    <row r="38" spans="1:6" ht="23.45" customHeight="1" x14ac:dyDescent="0.25">
      <c r="A38" s="129" t="s">
        <v>502</v>
      </c>
      <c r="B38" s="128" t="s">
        <v>527</v>
      </c>
      <c r="C38" s="132">
        <v>8</v>
      </c>
      <c r="D38" s="136">
        <v>486.5</v>
      </c>
      <c r="E38" s="138">
        <v>3892</v>
      </c>
      <c r="F38" s="139">
        <v>840107</v>
      </c>
    </row>
    <row r="39" spans="1:6" ht="23.45" customHeight="1" x14ac:dyDescent="0.25">
      <c r="A39" s="129"/>
      <c r="B39" s="128" t="s">
        <v>528</v>
      </c>
      <c r="C39" s="132">
        <v>15</v>
      </c>
      <c r="D39" s="136">
        <v>59</v>
      </c>
      <c r="E39" s="138">
        <v>885</v>
      </c>
      <c r="F39" s="139">
        <v>531404</v>
      </c>
    </row>
    <row r="40" spans="1:6" ht="23.45" customHeight="1" x14ac:dyDescent="0.25">
      <c r="A40" s="129"/>
      <c r="B40" s="128" t="s">
        <v>529</v>
      </c>
      <c r="C40" s="132">
        <v>15</v>
      </c>
      <c r="D40" s="136">
        <v>51</v>
      </c>
      <c r="E40" s="138">
        <v>765</v>
      </c>
      <c r="F40" s="139">
        <v>530811</v>
      </c>
    </row>
    <row r="41" spans="1:6" ht="23.45" customHeight="1" x14ac:dyDescent="0.25">
      <c r="A41" s="129"/>
      <c r="B41" s="128" t="s">
        <v>530</v>
      </c>
      <c r="C41" s="132">
        <v>15</v>
      </c>
      <c r="D41" s="136">
        <v>910</v>
      </c>
      <c r="E41" s="138">
        <v>13650</v>
      </c>
      <c r="F41" s="139">
        <v>840104</v>
      </c>
    </row>
    <row r="42" spans="1:6" ht="23.45" customHeight="1" x14ac:dyDescent="0.25">
      <c r="A42" s="129"/>
      <c r="B42" s="128" t="s">
        <v>531</v>
      </c>
      <c r="C42" s="132">
        <v>10</v>
      </c>
      <c r="D42" s="136">
        <v>512</v>
      </c>
      <c r="E42" s="138">
        <v>5120</v>
      </c>
      <c r="F42" s="139">
        <v>840107</v>
      </c>
    </row>
    <row r="43" spans="1:6" ht="23.45" customHeight="1" x14ac:dyDescent="0.25">
      <c r="A43" s="129"/>
      <c r="B43" s="128" t="s">
        <v>532</v>
      </c>
      <c r="C43" s="132">
        <v>60</v>
      </c>
      <c r="D43" s="136">
        <v>72</v>
      </c>
      <c r="E43" s="138">
        <v>4320</v>
      </c>
      <c r="F43" s="139">
        <v>531404</v>
      </c>
    </row>
    <row r="44" spans="1:6" ht="23.45" customHeight="1" x14ac:dyDescent="0.25">
      <c r="A44" s="129"/>
      <c r="B44" s="127" t="s">
        <v>533</v>
      </c>
      <c r="C44" s="127">
        <v>15</v>
      </c>
      <c r="D44" s="137">
        <v>950</v>
      </c>
      <c r="E44" s="138">
        <v>14250</v>
      </c>
      <c r="F44" s="139">
        <v>840107</v>
      </c>
    </row>
    <row r="45" spans="1:6" ht="23.45" customHeight="1" x14ac:dyDescent="0.25">
      <c r="A45" s="129"/>
      <c r="B45" s="128" t="s">
        <v>534</v>
      </c>
      <c r="C45" s="128">
        <v>50</v>
      </c>
      <c r="D45" s="136">
        <v>2100</v>
      </c>
      <c r="E45" s="138">
        <v>105000</v>
      </c>
      <c r="F45" s="139">
        <v>840107</v>
      </c>
    </row>
    <row r="46" spans="1:6" ht="23.45" customHeight="1" x14ac:dyDescent="0.25">
      <c r="A46" s="129"/>
      <c r="B46" s="128" t="s">
        <v>535</v>
      </c>
      <c r="C46" s="128">
        <v>20</v>
      </c>
      <c r="D46" s="136">
        <v>1750</v>
      </c>
      <c r="E46" s="138">
        <v>35000</v>
      </c>
      <c r="F46" s="139">
        <v>840107</v>
      </c>
    </row>
    <row r="47" spans="1:6" ht="23.45" customHeight="1" x14ac:dyDescent="0.25">
      <c r="A47" s="129"/>
      <c r="B47" s="128" t="s">
        <v>536</v>
      </c>
      <c r="C47" s="128">
        <v>20</v>
      </c>
      <c r="D47" s="136">
        <v>920</v>
      </c>
      <c r="E47" s="138">
        <v>18400</v>
      </c>
      <c r="F47" s="139">
        <v>840107</v>
      </c>
    </row>
    <row r="48" spans="1:6" ht="23.45" customHeight="1" x14ac:dyDescent="0.25">
      <c r="A48" s="129"/>
      <c r="B48" s="128" t="s">
        <v>537</v>
      </c>
      <c r="C48" s="128">
        <v>20</v>
      </c>
      <c r="D48" s="136">
        <v>296</v>
      </c>
      <c r="E48" s="138">
        <v>5920</v>
      </c>
      <c r="F48" s="139">
        <v>840104</v>
      </c>
    </row>
    <row r="49" spans="1:6" ht="23.45" customHeight="1" x14ac:dyDescent="0.25">
      <c r="A49" s="129"/>
      <c r="B49" s="128" t="s">
        <v>538</v>
      </c>
      <c r="C49" s="128">
        <v>3</v>
      </c>
      <c r="D49" s="136">
        <v>3000</v>
      </c>
      <c r="E49" s="138">
        <v>9000</v>
      </c>
      <c r="F49" s="139">
        <v>840104</v>
      </c>
    </row>
    <row r="50" spans="1:6" ht="23.45" customHeight="1" x14ac:dyDescent="0.25">
      <c r="A50" s="140" t="s">
        <v>115</v>
      </c>
      <c r="B50" s="141"/>
      <c r="C50" s="141"/>
      <c r="D50" s="141"/>
      <c r="E50" s="135">
        <f>SUM(E38:E49)</f>
        <v>216202</v>
      </c>
      <c r="F50" s="130"/>
    </row>
    <row r="51" spans="1:6" ht="23.45" customHeight="1" x14ac:dyDescent="0.25">
      <c r="A51" s="146" t="s">
        <v>507</v>
      </c>
      <c r="B51" s="128" t="str">
        <f>A51</f>
        <v>ADQUISICIÓN DE SOFTWARE QUE INTEGRA Y AUTOMATIZA PROCESOS CBA - arrastre</v>
      </c>
      <c r="C51" s="128">
        <v>1</v>
      </c>
      <c r="D51" s="136">
        <v>89999</v>
      </c>
      <c r="E51" s="138">
        <f>D51</f>
        <v>89999</v>
      </c>
      <c r="F51" s="139"/>
    </row>
    <row r="52" spans="1:6" ht="23.45" customHeight="1" x14ac:dyDescent="0.25">
      <c r="A52" s="179" t="s">
        <v>115</v>
      </c>
      <c r="B52" s="180"/>
      <c r="C52" s="180"/>
      <c r="D52" s="181"/>
      <c r="E52" s="69">
        <f>SUM(E51:E51)</f>
        <v>89999</v>
      </c>
      <c r="F52" s="70"/>
    </row>
    <row r="53" spans="1:6" ht="52.5" x14ac:dyDescent="0.25">
      <c r="A53" s="112" t="str">
        <f>'POA CBA 2026'!J25</f>
        <v>CONTRATACION DE LICENCIAS MICROSOFT OFFICE 365 BUSINESS BASIC PARA EL CUERPO DE BOMBEROS DE AMBATO</v>
      </c>
      <c r="B53" s="64" t="str">
        <f>A53</f>
        <v>CONTRATACION DE LICENCIAS MICROSOFT OFFICE 365 BUSINESS BASIC PARA EL CUERPO DE BOMBEROS DE AMBATO</v>
      </c>
      <c r="C53" s="65">
        <v>1</v>
      </c>
      <c r="D53" s="66">
        <v>12600</v>
      </c>
      <c r="E53" s="67">
        <f>+D53*C53</f>
        <v>12600</v>
      </c>
      <c r="F53" s="68">
        <v>530819</v>
      </c>
    </row>
    <row r="54" spans="1:6" x14ac:dyDescent="0.25">
      <c r="A54" s="179" t="s">
        <v>115</v>
      </c>
      <c r="B54" s="180"/>
      <c r="C54" s="180"/>
      <c r="D54" s="181"/>
      <c r="E54" s="69">
        <f>SUM(E53:E53)</f>
        <v>12600</v>
      </c>
      <c r="F54" s="70"/>
    </row>
    <row r="55" spans="1:6" ht="38.25" customHeight="1" x14ac:dyDescent="0.25">
      <c r="A55" s="64" t="s">
        <v>540</v>
      </c>
      <c r="B55" s="64" t="str">
        <f>A55</f>
        <v>SERVICIO DE INTERNET BACKUP PARA EL CBA</v>
      </c>
      <c r="C55" s="65">
        <v>1</v>
      </c>
      <c r="D55" s="71">
        <v>10000</v>
      </c>
      <c r="E55" s="67">
        <f>+D55*C55</f>
        <v>10000</v>
      </c>
      <c r="F55" s="68">
        <v>530204</v>
      </c>
    </row>
    <row r="56" spans="1:6" x14ac:dyDescent="0.25">
      <c r="A56" s="195" t="s">
        <v>115</v>
      </c>
      <c r="B56" s="195"/>
      <c r="C56" s="195"/>
      <c r="D56" s="195"/>
      <c r="E56" s="69">
        <f>+E55</f>
        <v>10000</v>
      </c>
      <c r="F56" s="70"/>
    </row>
    <row r="57" spans="1:6" x14ac:dyDescent="0.25">
      <c r="A57" s="196" t="s">
        <v>116</v>
      </c>
      <c r="B57" s="196"/>
      <c r="C57" s="196"/>
      <c r="D57" s="196"/>
      <c r="E57" s="72">
        <f>E9+E11+E14+E16+E30+E33+E35+E37+E50+E52+E54+E56</f>
        <v>378033.12</v>
      </c>
      <c r="F57" s="73"/>
    </row>
    <row r="58" spans="1:6" x14ac:dyDescent="0.25">
      <c r="A58" s="74"/>
      <c r="B58" s="74"/>
      <c r="C58" s="74"/>
      <c r="D58" s="74"/>
      <c r="E58" s="75"/>
      <c r="F58" s="76"/>
    </row>
    <row r="59" spans="1:6" ht="23.25" customHeight="1" x14ac:dyDescent="0.25">
      <c r="A59" s="194" t="s">
        <v>94</v>
      </c>
      <c r="B59" s="77" t="s">
        <v>541</v>
      </c>
      <c r="C59" s="74"/>
      <c r="D59" s="74"/>
      <c r="E59" s="75"/>
      <c r="F59" s="76"/>
    </row>
    <row r="60" spans="1:6" ht="23.25" customHeight="1" x14ac:dyDescent="0.25">
      <c r="A60" s="194"/>
      <c r="B60" s="77" t="s">
        <v>118</v>
      </c>
      <c r="C60" s="74"/>
      <c r="D60" s="74"/>
      <c r="E60" s="75"/>
      <c r="F60" s="76"/>
    </row>
    <row r="61" spans="1:6" ht="23.25" customHeight="1" x14ac:dyDescent="0.25">
      <c r="A61" s="194" t="s">
        <v>119</v>
      </c>
      <c r="B61" s="77" t="s">
        <v>117</v>
      </c>
      <c r="C61" s="74"/>
      <c r="D61" s="74"/>
      <c r="E61" s="75"/>
      <c r="F61" s="76"/>
    </row>
    <row r="62" spans="1:6" ht="23.25" customHeight="1" x14ac:dyDescent="0.25">
      <c r="A62" s="194"/>
      <c r="B62" s="77" t="s">
        <v>118</v>
      </c>
      <c r="C62" s="74"/>
      <c r="D62" s="74"/>
      <c r="E62" s="78"/>
      <c r="F62" s="79"/>
    </row>
    <row r="63" spans="1:6" ht="24" customHeight="1" x14ac:dyDescent="0.25">
      <c r="A63" s="194" t="s">
        <v>483</v>
      </c>
      <c r="B63" s="194"/>
      <c r="C63" s="194"/>
      <c r="D63" s="194"/>
      <c r="E63" s="194"/>
      <c r="F63" s="194"/>
    </row>
    <row r="64" spans="1:6" x14ac:dyDescent="0.25">
      <c r="A64" s="79"/>
      <c r="B64" s="80"/>
      <c r="C64" s="79"/>
      <c r="D64" s="78"/>
      <c r="E64" s="78"/>
      <c r="F64" s="79"/>
    </row>
    <row r="65" spans="1:6" x14ac:dyDescent="0.25">
      <c r="A65" s="79"/>
      <c r="B65" s="80"/>
      <c r="C65" s="79"/>
      <c r="D65" s="78"/>
      <c r="E65" s="78"/>
      <c r="F65" s="79"/>
    </row>
    <row r="66" spans="1:6" x14ac:dyDescent="0.25">
      <c r="A66" s="194"/>
      <c r="B66" s="194"/>
      <c r="C66" s="194"/>
      <c r="D66" s="194"/>
      <c r="E66" s="194"/>
      <c r="F66" s="194"/>
    </row>
    <row r="67" spans="1:6" x14ac:dyDescent="0.25">
      <c r="A67" s="194"/>
      <c r="B67" s="194"/>
      <c r="C67" s="194"/>
      <c r="D67" s="194"/>
      <c r="E67" s="194"/>
      <c r="F67" s="194"/>
    </row>
    <row r="68" spans="1:6" x14ac:dyDescent="0.25">
      <c r="A68" s="81"/>
      <c r="B68" s="82"/>
      <c r="C68" s="79"/>
      <c r="D68" s="83"/>
      <c r="E68" s="83"/>
      <c r="F68" s="79"/>
    </row>
    <row r="70" spans="1:6" x14ac:dyDescent="0.25">
      <c r="E70" s="84"/>
    </row>
    <row r="71" spans="1:6" x14ac:dyDescent="0.25">
      <c r="D71" s="84"/>
    </row>
  </sheetData>
  <autoFilter ref="A7:F57" xr:uid="{00000000-0009-0000-0000-000004000000}"/>
  <mergeCells count="14">
    <mergeCell ref="A66:F66"/>
    <mergeCell ref="A67:F67"/>
    <mergeCell ref="A54:D54"/>
    <mergeCell ref="A56:D56"/>
    <mergeCell ref="A57:D57"/>
    <mergeCell ref="A59:A60"/>
    <mergeCell ref="A61:A62"/>
    <mergeCell ref="A63:F63"/>
    <mergeCell ref="B4:D6"/>
    <mergeCell ref="E4:E6"/>
    <mergeCell ref="F4:F6"/>
    <mergeCell ref="A52:D52"/>
    <mergeCell ref="A1:A4"/>
    <mergeCell ref="B1:D3"/>
  </mergeCells>
  <pageMargins left="0.7" right="0.7" top="0.75" bottom="0.75" header="0.3" footer="0.3"/>
  <pageSetup scale="5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4E97-93A5-4288-97AB-80E60E7FE408}">
  <dimension ref="A2:H123"/>
  <sheetViews>
    <sheetView topLeftCell="A26" zoomScaleNormal="100" workbookViewId="0">
      <selection activeCell="B34" sqref="B34"/>
    </sheetView>
  </sheetViews>
  <sheetFormatPr baseColWidth="10" defaultColWidth="11.42578125" defaultRowHeight="11.25" x14ac:dyDescent="0.2"/>
  <cols>
    <col min="1" max="1" width="3.5703125" style="104" bestFit="1" customWidth="1"/>
    <col min="2" max="2" width="47.42578125" style="90" customWidth="1"/>
    <col min="3" max="3" width="52" style="88" hidden="1" customWidth="1"/>
    <col min="4" max="4" width="60.140625" style="87" hidden="1" customWidth="1"/>
    <col min="5" max="5" width="61" style="88" hidden="1" customWidth="1"/>
    <col min="6" max="6" width="84.85546875" style="90" customWidth="1"/>
    <col min="7" max="7" width="4.42578125" style="88" bestFit="1" customWidth="1"/>
    <col min="8" max="16384" width="11.42578125" style="88"/>
  </cols>
  <sheetData>
    <row r="2" spans="1:7" x14ac:dyDescent="0.2">
      <c r="A2" s="197"/>
      <c r="B2" s="197"/>
      <c r="C2" s="197"/>
    </row>
    <row r="3" spans="1:7" x14ac:dyDescent="0.2">
      <c r="A3" s="197"/>
      <c r="B3" s="197"/>
      <c r="C3" s="197"/>
    </row>
    <row r="4" spans="1:7" x14ac:dyDescent="0.2">
      <c r="A4" s="197"/>
      <c r="B4" s="197"/>
      <c r="C4" s="197"/>
    </row>
    <row r="5" spans="1:7" x14ac:dyDescent="0.2">
      <c r="A5" s="89"/>
    </row>
    <row r="6" spans="1:7" x14ac:dyDescent="0.2">
      <c r="A6" s="89"/>
    </row>
    <row r="7" spans="1:7" x14ac:dyDescent="0.2">
      <c r="A7" s="89"/>
    </row>
    <row r="8" spans="1:7" x14ac:dyDescent="0.2">
      <c r="A8" s="89"/>
    </row>
    <row r="9" spans="1:7" ht="33" customHeight="1" x14ac:dyDescent="0.2">
      <c r="A9" s="198" t="s">
        <v>120</v>
      </c>
      <c r="B9" s="198"/>
      <c r="C9" s="198"/>
      <c r="D9" s="198"/>
      <c r="E9" s="198"/>
    </row>
    <row r="10" spans="1:7" x14ac:dyDescent="0.2">
      <c r="A10" s="199"/>
      <c r="B10" s="199"/>
      <c r="C10" s="199"/>
    </row>
    <row r="11" spans="1:7" s="94" customFormat="1" x14ac:dyDescent="0.25">
      <c r="A11" s="91"/>
      <c r="B11" s="92" t="s">
        <v>121</v>
      </c>
      <c r="C11" s="92" t="s">
        <v>122</v>
      </c>
      <c r="D11" s="92" t="s">
        <v>123</v>
      </c>
      <c r="E11" s="93" t="s">
        <v>124</v>
      </c>
      <c r="F11" s="105" t="s">
        <v>124</v>
      </c>
    </row>
    <row r="12" spans="1:7" ht="22.5" x14ac:dyDescent="0.2">
      <c r="A12" s="92">
        <v>1</v>
      </c>
      <c r="B12" s="95" t="s">
        <v>125</v>
      </c>
      <c r="C12" s="96" t="s">
        <v>126</v>
      </c>
      <c r="D12" s="97" t="s">
        <v>127</v>
      </c>
      <c r="E12" s="95" t="str">
        <f>CONCATENATE(C12, "  / ",D12)</f>
        <v>% de ejecución presupuestaria alcanzada  / % de ejecución presupuestaria planificada</v>
      </c>
      <c r="F12" s="101" t="s">
        <v>48</v>
      </c>
      <c r="G12" s="98"/>
    </row>
    <row r="13" spans="1:7" ht="22.5" x14ac:dyDescent="0.2">
      <c r="A13" s="92">
        <v>2</v>
      </c>
      <c r="B13" s="95" t="s">
        <v>128</v>
      </c>
      <c r="C13" s="96" t="s">
        <v>126</v>
      </c>
      <c r="D13" s="97" t="s">
        <v>127</v>
      </c>
      <c r="E13" s="95" t="str">
        <f t="shared" ref="E13:E76" si="0">CONCATENATE(C13, "  / ",D13)</f>
        <v>% de ejecución presupuestaria alcanzada  / % de ejecución presupuestaria planificada</v>
      </c>
      <c r="F13" s="90" t="s">
        <v>48</v>
      </c>
    </row>
    <row r="14" spans="1:7" ht="22.5" x14ac:dyDescent="0.2">
      <c r="A14" s="92">
        <v>3</v>
      </c>
      <c r="B14" s="95" t="s">
        <v>129</v>
      </c>
      <c r="C14" s="96" t="s">
        <v>126</v>
      </c>
      <c r="D14" s="97" t="s">
        <v>127</v>
      </c>
      <c r="E14" s="95" t="str">
        <f t="shared" si="0"/>
        <v>% de ejecución presupuestaria alcanzada  / % de ejecución presupuestaria planificada</v>
      </c>
      <c r="F14" s="90" t="s">
        <v>48</v>
      </c>
    </row>
    <row r="15" spans="1:7" ht="22.5" x14ac:dyDescent="0.2">
      <c r="A15" s="92">
        <v>4</v>
      </c>
      <c r="B15" s="95" t="s">
        <v>130</v>
      </c>
      <c r="C15" s="96" t="s">
        <v>126</v>
      </c>
      <c r="D15" s="97" t="s">
        <v>127</v>
      </c>
      <c r="E15" s="95" t="str">
        <f t="shared" si="0"/>
        <v>% de ejecución presupuestaria alcanzada  / % de ejecución presupuestaria planificada</v>
      </c>
      <c r="F15" s="90" t="s">
        <v>48</v>
      </c>
    </row>
    <row r="16" spans="1:7" ht="22.5" x14ac:dyDescent="0.2">
      <c r="A16" s="92">
        <v>5</v>
      </c>
      <c r="B16" s="95" t="s">
        <v>53</v>
      </c>
      <c r="C16" s="95" t="s">
        <v>131</v>
      </c>
      <c r="D16" s="99" t="s">
        <v>132</v>
      </c>
      <c r="E16" s="95" t="str">
        <f t="shared" si="0"/>
        <v>No. de órdenes de mantenimiento de vehículos  realizadas  / No. de órdenes de mantenimiento de vehículos  planificadas</v>
      </c>
      <c r="F16" s="90" t="s">
        <v>54</v>
      </c>
    </row>
    <row r="17" spans="1:6" ht="22.5" x14ac:dyDescent="0.2">
      <c r="A17" s="92">
        <v>6</v>
      </c>
      <c r="B17" s="95" t="s">
        <v>67</v>
      </c>
      <c r="C17" s="95" t="s">
        <v>133</v>
      </c>
      <c r="D17" s="99" t="s">
        <v>134</v>
      </c>
      <c r="E17" s="95" t="str">
        <f t="shared" si="0"/>
        <v>No. de órdenes por servicio de mantenimiento realizadas  / No. de órdenes por servicio de mantenimiento planificadas</v>
      </c>
      <c r="F17" s="90" t="s">
        <v>135</v>
      </c>
    </row>
    <row r="18" spans="1:6" ht="33.75" x14ac:dyDescent="0.2">
      <c r="A18" s="92">
        <v>7</v>
      </c>
      <c r="B18" s="95" t="s">
        <v>136</v>
      </c>
      <c r="C18" s="95" t="s">
        <v>137</v>
      </c>
      <c r="D18" s="99" t="s">
        <v>138</v>
      </c>
      <c r="E18" s="95" t="str">
        <f t="shared" si="0"/>
        <v>No. de órdenes por servicio de mantenimiento equipos informáticos, imagen e impresión realizadas  / No. de órdenes por servicio de mantenimiento equipos informáticos, imagen e impresión planificadas</v>
      </c>
      <c r="F18" s="90" t="s">
        <v>139</v>
      </c>
    </row>
    <row r="19" spans="1:6" ht="22.5" x14ac:dyDescent="0.2">
      <c r="A19" s="92">
        <v>8</v>
      </c>
      <c r="B19" s="95" t="s">
        <v>140</v>
      </c>
      <c r="C19" s="95" t="s">
        <v>141</v>
      </c>
      <c r="D19" s="99" t="s">
        <v>142</v>
      </c>
      <c r="E19" s="95" t="str">
        <f t="shared" si="0"/>
        <v>No. de órdenes por servicio de mantenimiento de edificios realizadas  / No. de órdenes por servicio de mantenimiento de edificios planificadas</v>
      </c>
      <c r="F19" s="90" t="s">
        <v>143</v>
      </c>
    </row>
    <row r="20" spans="1:6" ht="22.5" x14ac:dyDescent="0.2">
      <c r="A20" s="92">
        <v>9</v>
      </c>
      <c r="B20" s="95" t="s">
        <v>144</v>
      </c>
      <c r="C20" s="95" t="s">
        <v>145</v>
      </c>
      <c r="D20" s="99" t="s">
        <v>146</v>
      </c>
      <c r="E20" s="95" t="str">
        <f t="shared" si="0"/>
        <v>No. de órdenes por servicio de mantenimiento de Cisterna realizadas  / No. de órdenes por servicio de mantenimiento de Cisterna planificadas</v>
      </c>
      <c r="F20" s="90" t="s">
        <v>147</v>
      </c>
    </row>
    <row r="21" spans="1:6" ht="22.5" x14ac:dyDescent="0.2">
      <c r="A21" s="92">
        <v>10</v>
      </c>
      <c r="B21" s="95" t="s">
        <v>148</v>
      </c>
      <c r="C21" s="95" t="s">
        <v>149</v>
      </c>
      <c r="D21" s="99" t="s">
        <v>150</v>
      </c>
      <c r="E21" s="95" t="str">
        <f t="shared" si="0"/>
        <v>No. de órdenes por servicio de mantenimiento Generador realizadas  / No. de órdenes por servicio de mantenimiento Generador planificadas</v>
      </c>
      <c r="F21" s="90" t="s">
        <v>151</v>
      </c>
    </row>
    <row r="22" spans="1:6" ht="22.5" x14ac:dyDescent="0.2">
      <c r="A22" s="92">
        <v>11</v>
      </c>
      <c r="B22" s="95" t="s">
        <v>152</v>
      </c>
      <c r="C22" s="95" t="s">
        <v>153</v>
      </c>
      <c r="D22" s="99" t="s">
        <v>154</v>
      </c>
      <c r="E22" s="95" t="str">
        <f t="shared" si="0"/>
        <v>No. de órdenes por servicio de mantenimiento de aires realizadas  / No. de órdenes por servicio de mantenimiento de aires planificadas</v>
      </c>
      <c r="F22" s="90" t="s">
        <v>155</v>
      </c>
    </row>
    <row r="23" spans="1:6" ht="22.5" x14ac:dyDescent="0.2">
      <c r="A23" s="92">
        <v>12</v>
      </c>
      <c r="B23" s="95" t="s">
        <v>156</v>
      </c>
      <c r="C23" s="95" t="s">
        <v>157</v>
      </c>
      <c r="D23" s="99" t="s">
        <v>158</v>
      </c>
      <c r="E23" s="95" t="str">
        <f t="shared" si="0"/>
        <v>No de Planes de Contingenica elaborados  / No de Planes de Contingenica planificados</v>
      </c>
      <c r="F23" s="90" t="s">
        <v>159</v>
      </c>
    </row>
    <row r="24" spans="1:6" ht="33.75" x14ac:dyDescent="0.2">
      <c r="A24" s="92">
        <v>13</v>
      </c>
      <c r="B24" s="95" t="s">
        <v>160</v>
      </c>
      <c r="C24" s="95" t="s">
        <v>161</v>
      </c>
      <c r="D24" s="99" t="s">
        <v>162</v>
      </c>
      <c r="E24" s="95" t="str">
        <f t="shared" si="0"/>
        <v xml:space="preserve">%  del presupuesto ejecutado en el Consumo de combustibles, lubricantes y aditivos en general.   / %  del presupuesto planificado en el Consumo de combustibles, lubricantes y aditivos en general. </v>
      </c>
      <c r="F24" s="90" t="s">
        <v>163</v>
      </c>
    </row>
    <row r="25" spans="1:6" ht="22.5" x14ac:dyDescent="0.2">
      <c r="A25" s="92">
        <v>14</v>
      </c>
      <c r="B25" s="95" t="s">
        <v>164</v>
      </c>
      <c r="C25" s="95" t="s">
        <v>165</v>
      </c>
      <c r="D25" s="99" t="s">
        <v>166</v>
      </c>
      <c r="E25" s="95" t="str">
        <f t="shared" si="0"/>
        <v>No. De facturas canceladas por el alquiler de edificios y locales  / No. De facturas a  cancelar por el alquiler de edificios y locales</v>
      </c>
      <c r="F25" s="90" t="s">
        <v>167</v>
      </c>
    </row>
    <row r="26" spans="1:6" ht="22.5" x14ac:dyDescent="0.2">
      <c r="A26" s="92">
        <v>15</v>
      </c>
      <c r="B26" s="95" t="s">
        <v>168</v>
      </c>
      <c r="C26" s="95" t="s">
        <v>169</v>
      </c>
      <c r="D26" s="99" t="s">
        <v>170</v>
      </c>
      <c r="E26" s="95" t="str">
        <f t="shared" si="0"/>
        <v>No. alícuotas canceladas por el uso de edificios, locales  / No. alícuotas a cancelar por el uso de edificios, locales</v>
      </c>
      <c r="F26" s="90" t="s">
        <v>171</v>
      </c>
    </row>
    <row r="27" spans="1:6" ht="22.5" x14ac:dyDescent="0.2">
      <c r="A27" s="92">
        <v>16</v>
      </c>
      <c r="B27" s="95" t="s">
        <v>172</v>
      </c>
      <c r="C27" s="95" t="s">
        <v>173</v>
      </c>
      <c r="D27" s="99" t="s">
        <v>174</v>
      </c>
      <c r="E27" s="95" t="str">
        <f t="shared" si="0"/>
        <v xml:space="preserve">No. alícuotas canceladas por el uso de casilleros judiciales y bancarios.   / No. alícuotas a cancelar por el uso de  casilleros judiciales y bancarios. </v>
      </c>
      <c r="F27" s="90" t="s">
        <v>175</v>
      </c>
    </row>
    <row r="28" spans="1:6" ht="33.75" x14ac:dyDescent="0.2">
      <c r="A28" s="92">
        <v>17</v>
      </c>
      <c r="B28" s="95" t="s">
        <v>176</v>
      </c>
      <c r="C28" s="95" t="s">
        <v>177</v>
      </c>
      <c r="D28" s="99" t="s">
        <v>178</v>
      </c>
      <c r="E28" s="95" t="str">
        <f t="shared" si="0"/>
        <v xml:space="preserve">No. de facturas por Servicios de Parqueadero canceladas por el uso de casilleros judiciales y bancarios.   / No. de facturas por Servicios de Parqueadero por cancelar por el uso de casilleros judiciales y bancarios. </v>
      </c>
      <c r="F28" s="90" t="s">
        <v>179</v>
      </c>
    </row>
    <row r="29" spans="1:6" ht="22.5" x14ac:dyDescent="0.2">
      <c r="A29" s="92">
        <v>18</v>
      </c>
      <c r="B29" s="95" t="s">
        <v>180</v>
      </c>
      <c r="C29" s="96" t="s">
        <v>126</v>
      </c>
      <c r="D29" s="97" t="s">
        <v>127</v>
      </c>
      <c r="E29" s="95" t="str">
        <f t="shared" si="0"/>
        <v>% de ejecución presupuestaria alcanzada  / % de ejecución presupuestaria planificada</v>
      </c>
      <c r="F29" s="90" t="s">
        <v>48</v>
      </c>
    </row>
    <row r="30" spans="1:6" s="98" customFormat="1" ht="22.5" x14ac:dyDescent="0.25">
      <c r="A30" s="92">
        <v>19</v>
      </c>
      <c r="B30" s="95" t="s">
        <v>181</v>
      </c>
      <c r="C30" s="95" t="s">
        <v>182</v>
      </c>
      <c r="D30" s="99" t="s">
        <v>183</v>
      </c>
      <c r="E30" s="95" t="str">
        <f t="shared" si="0"/>
        <v xml:space="preserve">No de Contrataciones  de  impresión de imegen institucional realizado   / No de Contrataciones  de la impresión de imegen institucional realizado </v>
      </c>
      <c r="F30" s="101" t="s">
        <v>184</v>
      </c>
    </row>
    <row r="31" spans="1:6" s="98" customFormat="1" ht="33.75" x14ac:dyDescent="0.25">
      <c r="A31" s="92">
        <v>20</v>
      </c>
      <c r="B31" s="95" t="s">
        <v>185</v>
      </c>
      <c r="C31" s="95" t="s">
        <v>186</v>
      </c>
      <c r="D31" s="99" t="s">
        <v>187</v>
      </c>
      <c r="E31" s="95" t="str">
        <f t="shared" si="0"/>
        <v xml:space="preserve">No de contratos de consultoria  realizados    para levantar los Estudios integrales para la construcción de la sede   / No de contratos de consultoria planificados para levantar los Estudios integrales para la construcción de la sede </v>
      </c>
      <c r="F31" s="101" t="s">
        <v>188</v>
      </c>
    </row>
    <row r="32" spans="1:6" s="98" customFormat="1" ht="22.5" x14ac:dyDescent="0.25">
      <c r="A32" s="92">
        <v>21</v>
      </c>
      <c r="B32" s="95" t="s">
        <v>189</v>
      </c>
      <c r="C32" s="95" t="s">
        <v>190</v>
      </c>
      <c r="D32" s="99" t="s">
        <v>191</v>
      </c>
      <c r="E32" s="95" t="str">
        <f t="shared" si="0"/>
        <v>No de Facturas del Servicio de Seguridad y Vigilancia  canceladas  / No de Facturas del Servicio de Seguridad y Vigilancia  por cancelar</v>
      </c>
      <c r="F32" s="101" t="s">
        <v>192</v>
      </c>
    </row>
    <row r="33" spans="1:6" s="98" customFormat="1" ht="22.5" x14ac:dyDescent="0.25">
      <c r="A33" s="92">
        <v>22</v>
      </c>
      <c r="B33" s="95" t="s">
        <v>65</v>
      </c>
      <c r="C33" s="95" t="s">
        <v>193</v>
      </c>
      <c r="D33" s="99" t="s">
        <v>194</v>
      </c>
      <c r="E33" s="95" t="str">
        <f t="shared" si="0"/>
        <v>No de contratos de Fiscalización e inspecciones Ténicas Obra realizados  / No de contratos de Fiscalización e inspecciones Ténicas Obra planificados</v>
      </c>
      <c r="F33" s="101" t="s">
        <v>66</v>
      </c>
    </row>
    <row r="34" spans="1:6" s="98" customFormat="1" ht="22.5" x14ac:dyDescent="0.25">
      <c r="A34" s="92">
        <v>23</v>
      </c>
      <c r="B34" s="95" t="s">
        <v>195</v>
      </c>
      <c r="C34" s="95" t="s">
        <v>196</v>
      </c>
      <c r="D34" s="99" t="s">
        <v>197</v>
      </c>
      <c r="E34" s="95" t="str">
        <f t="shared" si="0"/>
        <v>No de contratos para el flete de bienes contratados  / No de contratos para el flete de bienes planificados</v>
      </c>
      <c r="F34" s="101" t="s">
        <v>198</v>
      </c>
    </row>
    <row r="35" spans="1:6" s="98" customFormat="1" ht="33.75" x14ac:dyDescent="0.25">
      <c r="A35" s="92">
        <v>24</v>
      </c>
      <c r="B35" s="95" t="s">
        <v>199</v>
      </c>
      <c r="C35" s="95" t="s">
        <v>200</v>
      </c>
      <c r="D35" s="99" t="s">
        <v>201</v>
      </c>
      <c r="E35" s="95" t="str">
        <f t="shared" si="0"/>
        <v xml:space="preserve">No de Pagos por concepto de Tasas Generales, Impuestos, Contribuciones de oficina   / No de Pagos por concepto de Tasas Generales, Impuestos, Contribuciones de oficina planificados </v>
      </c>
      <c r="F35" s="101" t="s">
        <v>202</v>
      </c>
    </row>
    <row r="36" spans="1:6" s="98" customFormat="1" ht="22.5" x14ac:dyDescent="0.25">
      <c r="A36" s="92">
        <v>25</v>
      </c>
      <c r="B36" s="95" t="s">
        <v>203</v>
      </c>
      <c r="C36" s="95" t="s">
        <v>204</v>
      </c>
      <c r="D36" s="99" t="s">
        <v>205</v>
      </c>
      <c r="E36" s="95" t="str">
        <f t="shared" si="0"/>
        <v>No de Pagos por por envíos de Coorrespondencia   / No de Pagos por por envíos de Coorrespondencia planificados</v>
      </c>
      <c r="F36" s="101" t="s">
        <v>206</v>
      </c>
    </row>
    <row r="37" spans="1:6" s="98" customFormat="1" ht="22.5" x14ac:dyDescent="0.25">
      <c r="A37" s="92">
        <v>26</v>
      </c>
      <c r="B37" s="95" t="s">
        <v>207</v>
      </c>
      <c r="C37" s="95" t="s">
        <v>208</v>
      </c>
      <c r="D37" s="99" t="s">
        <v>209</v>
      </c>
      <c r="E37" s="95" t="str">
        <f t="shared" si="0"/>
        <v>No de Contrataciones para la compra  de materiales de oficina realizadas  / No de Contrataciones para la compra  de materiales de oficina planificadas</v>
      </c>
      <c r="F37" s="101" t="s">
        <v>210</v>
      </c>
    </row>
    <row r="38" spans="1:6" s="98" customFormat="1" ht="22.5" x14ac:dyDescent="0.25">
      <c r="A38" s="92">
        <v>27</v>
      </c>
      <c r="B38" s="95" t="s">
        <v>211</v>
      </c>
      <c r="C38" s="95" t="s">
        <v>212</v>
      </c>
      <c r="D38" s="99" t="s">
        <v>213</v>
      </c>
      <c r="E38" s="95" t="str">
        <f t="shared" si="0"/>
        <v>No de Contrataciones para la compra  de Materiales de Aseo realizadas  / No de Contrataciones para la compra  de Materiales de Aseo planificadas</v>
      </c>
      <c r="F38" s="101" t="s">
        <v>214</v>
      </c>
    </row>
    <row r="39" spans="1:6" s="98" customFormat="1" ht="56.25" x14ac:dyDescent="0.25">
      <c r="A39" s="92">
        <v>28</v>
      </c>
      <c r="B39" s="95" t="s">
        <v>215</v>
      </c>
      <c r="C39" s="95" t="s">
        <v>216</v>
      </c>
      <c r="D39" s="99" t="s">
        <v>217</v>
      </c>
      <c r="E39" s="95" t="str">
        <f t="shared" si="0"/>
        <v>No de Contrataciones para la compra  de Materiales e Insumos de Construcción, Eléctricos, Plomería, Carpintería, Señalización Vial, Navegación y Contra Incendios Consumidos  / No de Contrataciones para la compra  de Materiales e Insumos de Construcción, Eléctricos, Plomería, Carpintería, Señalización Vial, Navegación y Contra Incendios planificados</v>
      </c>
      <c r="F39" s="101" t="s">
        <v>218</v>
      </c>
    </row>
    <row r="40" spans="1:6" s="98" customFormat="1" ht="22.5" x14ac:dyDescent="0.25">
      <c r="A40" s="92">
        <v>29</v>
      </c>
      <c r="B40" s="95" t="s">
        <v>219</v>
      </c>
      <c r="C40" s="95" t="s">
        <v>220</v>
      </c>
      <c r="D40" s="99" t="s">
        <v>221</v>
      </c>
      <c r="E40" s="95" t="str">
        <f t="shared" si="0"/>
        <v>No de Pagos por concepto de peajes  / No de Pagos por concepto de peajes planificados</v>
      </c>
      <c r="F40" s="101" t="s">
        <v>222</v>
      </c>
    </row>
    <row r="41" spans="1:6" s="98" customFormat="1" ht="22.5" x14ac:dyDescent="0.25">
      <c r="A41" s="92">
        <v>30</v>
      </c>
      <c r="B41" s="95" t="s">
        <v>223</v>
      </c>
      <c r="C41" s="95" t="s">
        <v>224</v>
      </c>
      <c r="D41" s="95" t="s">
        <v>225</v>
      </c>
      <c r="E41" s="95" t="str">
        <f t="shared" si="0"/>
        <v>No de Pagos por servicio de alarma y monitoreo  / No de Pagos por servicio de alarma y monitoreo programados</v>
      </c>
      <c r="F41" s="101" t="s">
        <v>226</v>
      </c>
    </row>
    <row r="42" spans="1:6" s="98" customFormat="1" ht="22.5" x14ac:dyDescent="0.25">
      <c r="A42" s="92">
        <v>31</v>
      </c>
      <c r="B42" s="96" t="s">
        <v>227</v>
      </c>
      <c r="C42" s="96" t="s">
        <v>126</v>
      </c>
      <c r="D42" s="97" t="s">
        <v>127</v>
      </c>
      <c r="E42" s="95" t="str">
        <f t="shared" si="0"/>
        <v>% de ejecución presupuestaria alcanzada  / % de ejecución presupuestaria planificada</v>
      </c>
      <c r="F42" s="101" t="s">
        <v>48</v>
      </c>
    </row>
    <row r="43" spans="1:6" s="98" customFormat="1" ht="22.5" x14ac:dyDescent="0.25">
      <c r="A43" s="92">
        <v>32</v>
      </c>
      <c r="B43" s="96" t="s">
        <v>228</v>
      </c>
      <c r="C43" s="96" t="s">
        <v>126</v>
      </c>
      <c r="D43" s="97" t="s">
        <v>127</v>
      </c>
      <c r="E43" s="95" t="str">
        <f t="shared" si="0"/>
        <v>% de ejecución presupuestaria alcanzada  / % de ejecución presupuestaria planificada</v>
      </c>
      <c r="F43" s="101" t="s">
        <v>48</v>
      </c>
    </row>
    <row r="44" spans="1:6" s="98" customFormat="1" ht="22.5" x14ac:dyDescent="0.25">
      <c r="A44" s="92">
        <v>33</v>
      </c>
      <c r="B44" s="96" t="s">
        <v>229</v>
      </c>
      <c r="C44" s="96" t="s">
        <v>126</v>
      </c>
      <c r="D44" s="97" t="s">
        <v>127</v>
      </c>
      <c r="E44" s="95" t="str">
        <f t="shared" si="0"/>
        <v>% de ejecución presupuestaria alcanzada  / % de ejecución presupuestaria planificada</v>
      </c>
      <c r="F44" s="101" t="s">
        <v>48</v>
      </c>
    </row>
    <row r="45" spans="1:6" s="98" customFormat="1" ht="22.5" x14ac:dyDescent="0.25">
      <c r="A45" s="92">
        <v>34</v>
      </c>
      <c r="B45" s="96" t="s">
        <v>230</v>
      </c>
      <c r="C45" s="96" t="s">
        <v>126</v>
      </c>
      <c r="D45" s="97" t="s">
        <v>127</v>
      </c>
      <c r="E45" s="95" t="str">
        <f t="shared" si="0"/>
        <v>% de ejecución presupuestaria alcanzada  / % de ejecución presupuestaria planificada</v>
      </c>
      <c r="F45" s="101" t="s">
        <v>48</v>
      </c>
    </row>
    <row r="46" spans="1:6" s="98" customFormat="1" ht="22.5" x14ac:dyDescent="0.25">
      <c r="A46" s="92">
        <v>35</v>
      </c>
      <c r="B46" s="95" t="s">
        <v>231</v>
      </c>
      <c r="C46" s="96" t="s">
        <v>126</v>
      </c>
      <c r="D46" s="97" t="s">
        <v>127</v>
      </c>
      <c r="E46" s="95" t="str">
        <f t="shared" si="0"/>
        <v>% de ejecución presupuestaria alcanzada  / % de ejecución presupuestaria planificada</v>
      </c>
      <c r="F46" s="101" t="s">
        <v>48</v>
      </c>
    </row>
    <row r="47" spans="1:6" s="98" customFormat="1" ht="22.5" x14ac:dyDescent="0.25">
      <c r="A47" s="92">
        <v>36</v>
      </c>
      <c r="B47" s="95" t="s">
        <v>232</v>
      </c>
      <c r="C47" s="96" t="s">
        <v>126</v>
      </c>
      <c r="D47" s="97" t="s">
        <v>127</v>
      </c>
      <c r="E47" s="95" t="str">
        <f t="shared" si="0"/>
        <v>% de ejecución presupuestaria alcanzada  / % de ejecución presupuestaria planificada</v>
      </c>
      <c r="F47" s="101" t="s">
        <v>48</v>
      </c>
    </row>
    <row r="48" spans="1:6" s="98" customFormat="1" ht="22.5" x14ac:dyDescent="0.25">
      <c r="A48" s="92">
        <v>37</v>
      </c>
      <c r="B48" s="95" t="s">
        <v>233</v>
      </c>
      <c r="C48" s="96" t="s">
        <v>126</v>
      </c>
      <c r="D48" s="97" t="s">
        <v>127</v>
      </c>
      <c r="E48" s="95" t="str">
        <f t="shared" si="0"/>
        <v>% de ejecución presupuestaria alcanzada  / % de ejecución presupuestaria planificada</v>
      </c>
      <c r="F48" s="101" t="s">
        <v>48</v>
      </c>
    </row>
    <row r="49" spans="1:6" s="98" customFormat="1" ht="22.5" x14ac:dyDescent="0.25">
      <c r="A49" s="92">
        <v>38</v>
      </c>
      <c r="B49" s="95" t="s">
        <v>234</v>
      </c>
      <c r="C49" s="96" t="s">
        <v>126</v>
      </c>
      <c r="D49" s="97" t="s">
        <v>127</v>
      </c>
      <c r="E49" s="95" t="str">
        <f t="shared" si="0"/>
        <v>% de ejecución presupuestaria alcanzada  / % de ejecución presupuestaria planificada</v>
      </c>
      <c r="F49" s="101" t="s">
        <v>48</v>
      </c>
    </row>
    <row r="50" spans="1:6" s="98" customFormat="1" ht="33.75" x14ac:dyDescent="0.25">
      <c r="A50" s="92">
        <v>39</v>
      </c>
      <c r="B50" s="95" t="s">
        <v>235</v>
      </c>
      <c r="C50" s="95" t="s">
        <v>236</v>
      </c>
      <c r="D50" s="95" t="s">
        <v>237</v>
      </c>
      <c r="E50" s="95" t="str">
        <f t="shared" si="0"/>
        <v>No de Contrataciones para la adquisición de llantas para vehículos institucionales realizadas  / No de Contrataciones para la adquisición de llantas para vehículos institucionales programadas</v>
      </c>
      <c r="F50" s="101" t="s">
        <v>238</v>
      </c>
    </row>
    <row r="51" spans="1:6" s="98" customFormat="1" ht="22.5" x14ac:dyDescent="0.25">
      <c r="A51" s="92">
        <v>40</v>
      </c>
      <c r="B51" s="96" t="s">
        <v>239</v>
      </c>
      <c r="C51" s="96" t="s">
        <v>126</v>
      </c>
      <c r="D51" s="97" t="s">
        <v>127</v>
      </c>
      <c r="E51" s="95" t="str">
        <f t="shared" si="0"/>
        <v>% de ejecución presupuestaria alcanzada  / % de ejecución presupuestaria planificada</v>
      </c>
      <c r="F51" s="101" t="s">
        <v>48</v>
      </c>
    </row>
    <row r="52" spans="1:6" s="98" customFormat="1" ht="22.5" x14ac:dyDescent="0.25">
      <c r="A52" s="92">
        <v>41</v>
      </c>
      <c r="B52" s="95" t="s">
        <v>240</v>
      </c>
      <c r="C52" s="96" t="s">
        <v>126</v>
      </c>
      <c r="D52" s="97" t="s">
        <v>127</v>
      </c>
      <c r="E52" s="95" t="str">
        <f t="shared" si="0"/>
        <v>% de ejecución presupuestaria alcanzada  / % de ejecución presupuestaria planificada</v>
      </c>
      <c r="F52" s="101" t="s">
        <v>48</v>
      </c>
    </row>
    <row r="53" spans="1:6" s="98" customFormat="1" ht="22.5" x14ac:dyDescent="0.25">
      <c r="A53" s="92">
        <v>42</v>
      </c>
      <c r="B53" s="95" t="s">
        <v>241</v>
      </c>
      <c r="C53" s="96" t="s">
        <v>126</v>
      </c>
      <c r="D53" s="97" t="s">
        <v>127</v>
      </c>
      <c r="E53" s="95" t="str">
        <f t="shared" si="0"/>
        <v>% de ejecución presupuestaria alcanzada  / % de ejecución presupuestaria planificada</v>
      </c>
      <c r="F53" s="101" t="s">
        <v>48</v>
      </c>
    </row>
    <row r="54" spans="1:6" s="98" customFormat="1" ht="22.5" x14ac:dyDescent="0.25">
      <c r="A54" s="92">
        <v>43</v>
      </c>
      <c r="B54" s="95" t="s">
        <v>242</v>
      </c>
      <c r="C54" s="95" t="s">
        <v>243</v>
      </c>
      <c r="D54" s="99" t="s">
        <v>244</v>
      </c>
      <c r="E54" s="95" t="str">
        <f t="shared" si="0"/>
        <v>No de Pago de Fletes cancelados  /  No de Pagos de Fletes planificados</v>
      </c>
      <c r="F54" s="101" t="s">
        <v>245</v>
      </c>
    </row>
    <row r="55" spans="1:6" s="98" customFormat="1" ht="22.5" x14ac:dyDescent="0.25">
      <c r="A55" s="92">
        <v>44</v>
      </c>
      <c r="B55" s="95" t="s">
        <v>246</v>
      </c>
      <c r="C55" s="96" t="s">
        <v>126</v>
      </c>
      <c r="D55" s="97" t="s">
        <v>127</v>
      </c>
      <c r="E55" s="95" t="str">
        <f t="shared" si="0"/>
        <v>% de ejecución presupuestaria alcanzada  / % de ejecución presupuestaria planificada</v>
      </c>
      <c r="F55" s="101" t="s">
        <v>48</v>
      </c>
    </row>
    <row r="56" spans="1:6" s="98" customFormat="1" ht="22.5" x14ac:dyDescent="0.25">
      <c r="A56" s="92">
        <v>45</v>
      </c>
      <c r="B56" s="95" t="s">
        <v>247</v>
      </c>
      <c r="C56" s="96" t="s">
        <v>126</v>
      </c>
      <c r="D56" s="97" t="s">
        <v>127</v>
      </c>
      <c r="E56" s="95" t="str">
        <f t="shared" si="0"/>
        <v>% de ejecución presupuestaria alcanzada  / % de ejecución presupuestaria planificada</v>
      </c>
      <c r="F56" s="101" t="s">
        <v>48</v>
      </c>
    </row>
    <row r="57" spans="1:6" s="98" customFormat="1" ht="22.5" x14ac:dyDescent="0.25">
      <c r="A57" s="92">
        <v>46</v>
      </c>
      <c r="B57" s="96" t="s">
        <v>248</v>
      </c>
      <c r="C57" s="96" t="s">
        <v>126</v>
      </c>
      <c r="D57" s="97" t="s">
        <v>127</v>
      </c>
      <c r="E57" s="95" t="str">
        <f t="shared" si="0"/>
        <v>% de ejecución presupuestaria alcanzada  / % de ejecución presupuestaria planificada</v>
      </c>
      <c r="F57" s="101" t="s">
        <v>48</v>
      </c>
    </row>
    <row r="58" spans="1:6" s="98" customFormat="1" ht="22.5" x14ac:dyDescent="0.25">
      <c r="A58" s="92">
        <v>47</v>
      </c>
      <c r="B58" s="95" t="s">
        <v>249</v>
      </c>
      <c r="C58" s="95" t="s">
        <v>250</v>
      </c>
      <c r="D58" s="99" t="s">
        <v>251</v>
      </c>
      <c r="E58" s="95" t="str">
        <f t="shared" si="0"/>
        <v>No de Contrataciones para el rastreo  de vehículos institucionales realizadas  / No de Contrataciones para el rastreo  de vehículos institucionales planificadas</v>
      </c>
      <c r="F58" s="101" t="s">
        <v>252</v>
      </c>
    </row>
    <row r="59" spans="1:6" s="98" customFormat="1" ht="22.5" x14ac:dyDescent="0.25">
      <c r="A59" s="92">
        <v>48</v>
      </c>
      <c r="B59" s="95" t="s">
        <v>58</v>
      </c>
      <c r="C59" s="96" t="s">
        <v>253</v>
      </c>
      <c r="D59" s="100" t="s">
        <v>254</v>
      </c>
      <c r="E59" s="95" t="str">
        <f t="shared" si="0"/>
        <v>No de Consultorías contratadas  /  No Consultorías planificadas</v>
      </c>
      <c r="F59" s="101" t="s">
        <v>59</v>
      </c>
    </row>
    <row r="60" spans="1:6" s="98" customFormat="1" ht="22.5" x14ac:dyDescent="0.25">
      <c r="A60" s="92">
        <v>49</v>
      </c>
      <c r="B60" s="95" t="s">
        <v>76</v>
      </c>
      <c r="C60" s="95" t="s">
        <v>255</v>
      </c>
      <c r="D60" s="99" t="s">
        <v>256</v>
      </c>
      <c r="E60" s="95" t="str">
        <f t="shared" si="0"/>
        <v>No Contratos de adquisición de Tóner y suministros de impresión realizados  / No Contratos de adquisición de Tóner y suministros de impresión planificados</v>
      </c>
      <c r="F60" s="101" t="s">
        <v>77</v>
      </c>
    </row>
    <row r="61" spans="1:6" s="98" customFormat="1" ht="22.5" x14ac:dyDescent="0.25">
      <c r="A61" s="92">
        <v>50</v>
      </c>
      <c r="B61" s="95" t="s">
        <v>257</v>
      </c>
      <c r="C61" s="95" t="s">
        <v>258</v>
      </c>
      <c r="D61" s="99" t="s">
        <v>259</v>
      </c>
      <c r="E61" s="95" t="str">
        <f t="shared" si="0"/>
        <v>No Contratos de adquisición de mobiliarios para uso institucional realizados  / No Contratos de adquisición de  mobiliarios para uso institucional planificados</v>
      </c>
      <c r="F61" s="101" t="s">
        <v>260</v>
      </c>
    </row>
    <row r="62" spans="1:6" s="98" customFormat="1" ht="22.5" x14ac:dyDescent="0.25">
      <c r="A62" s="92">
        <v>51</v>
      </c>
      <c r="B62" s="95" t="s">
        <v>51</v>
      </c>
      <c r="C62" s="95" t="s">
        <v>261</v>
      </c>
      <c r="D62" s="99" t="s">
        <v>262</v>
      </c>
      <c r="E62" s="95" t="str">
        <f t="shared" si="0"/>
        <v>No de Vehículos institucionales  adquiridos  / No de Vehículos institucionales  por adquirir</v>
      </c>
      <c r="F62" s="101" t="s">
        <v>52</v>
      </c>
    </row>
    <row r="63" spans="1:6" s="98" customFormat="1" ht="22.5" x14ac:dyDescent="0.25">
      <c r="A63" s="92">
        <v>52</v>
      </c>
      <c r="B63" s="95" t="s">
        <v>263</v>
      </c>
      <c r="C63" s="95" t="s">
        <v>264</v>
      </c>
      <c r="D63" s="99" t="s">
        <v>265</v>
      </c>
      <c r="E63" s="95" t="str">
        <f t="shared" si="0"/>
        <v>No Contratos de Maquinarias y Equipos para uso institucional realizados  / No Contratos de Maquinarias y Equipos para uso institucional planificados</v>
      </c>
      <c r="F63" s="101" t="s">
        <v>266</v>
      </c>
    </row>
    <row r="64" spans="1:6" s="98" customFormat="1" ht="33.75" x14ac:dyDescent="0.25">
      <c r="A64" s="92">
        <v>53</v>
      </c>
      <c r="B64" s="95" t="s">
        <v>267</v>
      </c>
      <c r="C64" s="95" t="s">
        <v>268</v>
      </c>
      <c r="D64" s="99" t="s">
        <v>269</v>
      </c>
      <c r="E64" s="95" t="str">
        <f t="shared" si="0"/>
        <v>No de Bienes Inmueble para la Asociación de Municipalidades Ecuatorianas AME adquiridos  / No Bienes Inmueble para la Asociación de Municipalidades Ecuatorianas AME por adquirir</v>
      </c>
      <c r="F64" s="101" t="s">
        <v>270</v>
      </c>
    </row>
    <row r="65" spans="1:6" s="98" customFormat="1" ht="22.5" x14ac:dyDescent="0.25">
      <c r="A65" s="92">
        <v>54</v>
      </c>
      <c r="B65" s="95" t="s">
        <v>271</v>
      </c>
      <c r="C65" s="95" t="s">
        <v>272</v>
      </c>
      <c r="D65" s="99" t="s">
        <v>273</v>
      </c>
      <c r="E65" s="95" t="str">
        <f t="shared" si="0"/>
        <v>No de Contratos para la adquisición de Materiales de Aseo Nacional  realizados  / No de Contratos para la adquisición de   Materiales de Aseo Nacional  planificados</v>
      </c>
      <c r="F65" s="101" t="s">
        <v>274</v>
      </c>
    </row>
    <row r="66" spans="1:6" s="98" customFormat="1" ht="22.5" x14ac:dyDescent="0.25">
      <c r="A66" s="92">
        <v>55</v>
      </c>
      <c r="B66" s="95" t="s">
        <v>275</v>
      </c>
      <c r="C66" s="95" t="s">
        <v>276</v>
      </c>
      <c r="D66" s="99" t="s">
        <v>277</v>
      </c>
      <c r="E66" s="95" t="str">
        <f t="shared" si="0"/>
        <v>No Contratos para la adquisición de  Materiales de Oficina Nacional realizados  / No de Contratos para la adquisición de  Materiales de Oficina Nacional planifcados</v>
      </c>
      <c r="F66" s="101" t="s">
        <v>278</v>
      </c>
    </row>
    <row r="67" spans="1:6" s="98" customFormat="1" ht="33.75" x14ac:dyDescent="0.25">
      <c r="A67" s="92">
        <v>56</v>
      </c>
      <c r="B67" s="95" t="s">
        <v>279</v>
      </c>
      <c r="C67" s="95" t="s">
        <v>280</v>
      </c>
      <c r="D67" s="99" t="s">
        <v>281</v>
      </c>
      <c r="E67" s="95" t="str">
        <f t="shared" si="0"/>
        <v>No Contratos para la adquisición de  accesorios para vehículos institucionales realizados  / No Contratos para la adquisición de  accesorios para vehículos institucionales planificados</v>
      </c>
      <c r="F67" s="101" t="s">
        <v>282</v>
      </c>
    </row>
    <row r="68" spans="1:6" s="98" customFormat="1" ht="22.5" x14ac:dyDescent="0.25">
      <c r="A68" s="92">
        <v>57</v>
      </c>
      <c r="B68" s="95" t="s">
        <v>283</v>
      </c>
      <c r="C68" s="96" t="s">
        <v>126</v>
      </c>
      <c r="D68" s="97" t="s">
        <v>127</v>
      </c>
      <c r="E68" s="95" t="str">
        <f t="shared" si="0"/>
        <v>% de ejecución presupuestaria alcanzada  / % de ejecución presupuestaria planificada</v>
      </c>
      <c r="F68" s="101" t="s">
        <v>48</v>
      </c>
    </row>
    <row r="69" spans="1:6" s="98" customFormat="1" ht="33.75" x14ac:dyDescent="0.25">
      <c r="A69" s="92">
        <v>58</v>
      </c>
      <c r="B69" s="95" t="s">
        <v>284</v>
      </c>
      <c r="C69" s="95" t="s">
        <v>285</v>
      </c>
      <c r="D69" s="99" t="s">
        <v>286</v>
      </c>
      <c r="E69" s="95" t="str">
        <f t="shared" si="0"/>
        <v>No Contratos para la adquisición de  de insumos para proteccion personal realizados  / No Contratos para la adquisición de  de insumos para proteccion personal planificados</v>
      </c>
      <c r="F69" s="101" t="s">
        <v>287</v>
      </c>
    </row>
    <row r="70" spans="1:6" s="98" customFormat="1" ht="22.5" x14ac:dyDescent="0.25">
      <c r="A70" s="92">
        <v>59</v>
      </c>
      <c r="B70" s="95" t="s">
        <v>288</v>
      </c>
      <c r="C70" s="95" t="s">
        <v>289</v>
      </c>
      <c r="D70" s="99" t="s">
        <v>290</v>
      </c>
      <c r="E70" s="95" t="str">
        <f t="shared" si="0"/>
        <v>% De presupuesto ejecutado en el pago de Comisiones SPI  / % De presupuesto planificado en el pago de Comisiones SPI</v>
      </c>
      <c r="F70" s="101" t="s">
        <v>291</v>
      </c>
    </row>
    <row r="71" spans="1:6" s="98" customFormat="1" x14ac:dyDescent="0.25">
      <c r="A71" s="92">
        <v>60</v>
      </c>
      <c r="B71" s="95" t="s">
        <v>292</v>
      </c>
      <c r="C71" s="95" t="s">
        <v>293</v>
      </c>
      <c r="D71" s="99" t="s">
        <v>294</v>
      </c>
      <c r="E71" s="95" t="str">
        <f t="shared" si="0"/>
        <v xml:space="preserve">Número de Peritos Contratados   / Número de Peritos Planificados </v>
      </c>
      <c r="F71" s="101" t="s">
        <v>295</v>
      </c>
    </row>
    <row r="72" spans="1:6" s="98" customFormat="1" x14ac:dyDescent="0.25">
      <c r="A72" s="92">
        <v>61</v>
      </c>
      <c r="B72" s="95" t="s">
        <v>296</v>
      </c>
      <c r="C72" s="95" t="s">
        <v>297</v>
      </c>
      <c r="D72" s="99" t="s">
        <v>298</v>
      </c>
      <c r="E72" s="95" t="str">
        <f t="shared" si="0"/>
        <v xml:space="preserve">No de Libros y colecciones adquiridos  / No de libros y colecciones planificadas </v>
      </c>
      <c r="F72" s="101" t="s">
        <v>299</v>
      </c>
    </row>
    <row r="73" spans="1:6" s="98" customFormat="1" x14ac:dyDescent="0.25">
      <c r="A73" s="92">
        <v>62</v>
      </c>
      <c r="B73" s="95" t="s">
        <v>300</v>
      </c>
      <c r="C73" s="95" t="s">
        <v>301</v>
      </c>
      <c r="D73" s="99" t="s">
        <v>302</v>
      </c>
      <c r="E73" s="95" t="str">
        <f t="shared" si="0"/>
        <v xml:space="preserve">No de casilleros arrendados   / No de casilleros  planificados </v>
      </c>
      <c r="F73" s="101" t="s">
        <v>303</v>
      </c>
    </row>
    <row r="74" spans="1:6" s="98" customFormat="1" ht="22.5" x14ac:dyDescent="0.25">
      <c r="A74" s="92">
        <v>63</v>
      </c>
      <c r="B74" s="95" t="s">
        <v>304</v>
      </c>
      <c r="C74" s="96" t="s">
        <v>126</v>
      </c>
      <c r="D74" s="97" t="s">
        <v>127</v>
      </c>
      <c r="E74" s="95" t="str">
        <f t="shared" si="0"/>
        <v>% de ejecución presupuestaria alcanzada  / % de ejecución presupuestaria planificada</v>
      </c>
      <c r="F74" s="101" t="s">
        <v>48</v>
      </c>
    </row>
    <row r="75" spans="1:6" s="98" customFormat="1" ht="22.5" x14ac:dyDescent="0.25">
      <c r="A75" s="92">
        <v>64</v>
      </c>
      <c r="B75" s="95" t="s">
        <v>305</v>
      </c>
      <c r="C75" s="95" t="s">
        <v>306</v>
      </c>
      <c r="D75" s="99" t="s">
        <v>307</v>
      </c>
      <c r="E75" s="95" t="str">
        <f t="shared" si="0"/>
        <v>No de Equipos para edición, producción, fotografía y diseño adquiridos  / No de Equipos para edición, producción, fotografía y diseño por adquirir</v>
      </c>
      <c r="F75" s="101" t="s">
        <v>308</v>
      </c>
    </row>
    <row r="76" spans="1:6" s="98" customFormat="1" ht="22.5" x14ac:dyDescent="0.25">
      <c r="A76" s="92">
        <v>65</v>
      </c>
      <c r="B76" s="95" t="s">
        <v>309</v>
      </c>
      <c r="C76" s="95" t="s">
        <v>310</v>
      </c>
      <c r="D76" s="99" t="s">
        <v>311</v>
      </c>
      <c r="E76" s="95" t="str">
        <f t="shared" si="0"/>
        <v xml:space="preserve">No de eventos de rendición cuentas realizado   /  No de eventos de rendición cuentas programado </v>
      </c>
      <c r="F76" s="101" t="s">
        <v>312</v>
      </c>
    </row>
    <row r="77" spans="1:6" s="98" customFormat="1" ht="22.5" x14ac:dyDescent="0.25">
      <c r="A77" s="92">
        <v>66</v>
      </c>
      <c r="B77" s="95" t="s">
        <v>313</v>
      </c>
      <c r="C77" s="95" t="s">
        <v>313</v>
      </c>
      <c r="D77" s="99" t="s">
        <v>314</v>
      </c>
      <c r="E77" s="95" t="str">
        <f t="shared" ref="E77:E123" si="1">CONCATENATE(C77, "  / ",D77)</f>
        <v>Campañas en medios de comunicación y redes sociales realizadas  / Campañas en medios de comunicación y redes sociales planificadas</v>
      </c>
      <c r="F77" s="101" t="s">
        <v>315</v>
      </c>
    </row>
    <row r="78" spans="1:6" s="98" customFormat="1" ht="22.5" x14ac:dyDescent="0.25">
      <c r="A78" s="92">
        <v>67</v>
      </c>
      <c r="B78" s="95" t="s">
        <v>316</v>
      </c>
      <c r="C78" s="96" t="s">
        <v>126</v>
      </c>
      <c r="D78" s="97" t="s">
        <v>127</v>
      </c>
      <c r="E78" s="95" t="str">
        <f t="shared" si="1"/>
        <v>% de ejecución presupuestaria alcanzada  / % de ejecución presupuestaria planificada</v>
      </c>
      <c r="F78" s="101" t="s">
        <v>48</v>
      </c>
    </row>
    <row r="79" spans="1:6" s="98" customFormat="1" ht="33.75" x14ac:dyDescent="0.25">
      <c r="A79" s="92">
        <v>68</v>
      </c>
      <c r="B79" s="95" t="s">
        <v>317</v>
      </c>
      <c r="C79" s="95" t="s">
        <v>318</v>
      </c>
      <c r="D79" s="99" t="s">
        <v>319</v>
      </c>
      <c r="E79" s="95" t="str">
        <f t="shared" si="1"/>
        <v>No de contratos realizados   / No de contratos programados</v>
      </c>
      <c r="F79" s="101" t="s">
        <v>320</v>
      </c>
    </row>
    <row r="80" spans="1:6" s="98" customFormat="1" ht="45" x14ac:dyDescent="0.25">
      <c r="A80" s="92">
        <v>69</v>
      </c>
      <c r="B80" s="95" t="s">
        <v>321</v>
      </c>
      <c r="C80" s="95" t="s">
        <v>322</v>
      </c>
      <c r="D80" s="99" t="s">
        <v>323</v>
      </c>
      <c r="E80" s="95" t="str">
        <f t="shared" si="1"/>
        <v>No de eventos institucionales, culturales, sociales y de capacitación para posicionar los productos y servicios de AME realizados  / No de eventos institucionales, culturales, sociales y de capacitación para posicionar los productos y servicios de AME planificados</v>
      </c>
      <c r="F80" s="101" t="s">
        <v>324</v>
      </c>
    </row>
    <row r="81" spans="1:6" s="98" customFormat="1" ht="22.5" x14ac:dyDescent="0.25">
      <c r="A81" s="92">
        <v>70</v>
      </c>
      <c r="B81" s="95" t="s">
        <v>325</v>
      </c>
      <c r="C81" s="95" t="s">
        <v>325</v>
      </c>
      <c r="D81" s="99" t="s">
        <v>326</v>
      </c>
      <c r="E81" s="95" t="str">
        <f t="shared" si="1"/>
        <v>Plan de comunicación estrategica institucional realizado  / Plan de comunicación estrategica institucional planificado</v>
      </c>
      <c r="F81" s="101" t="s">
        <v>327</v>
      </c>
    </row>
    <row r="82" spans="1:6" s="98" customFormat="1" ht="22.5" x14ac:dyDescent="0.25">
      <c r="A82" s="92">
        <v>71</v>
      </c>
      <c r="B82" s="95" t="s">
        <v>328</v>
      </c>
      <c r="C82" s="95" t="s">
        <v>329</v>
      </c>
      <c r="D82" s="99" t="s">
        <v>330</v>
      </c>
      <c r="E82" s="95" t="str">
        <f t="shared" si="1"/>
        <v>No de publicaciones especiales realizados  /  No de publicaciones especiales programados</v>
      </c>
      <c r="F82" s="101" t="s">
        <v>331</v>
      </c>
    </row>
    <row r="83" spans="1:6" s="98" customFormat="1" ht="22.5" x14ac:dyDescent="0.25">
      <c r="A83" s="92">
        <v>72</v>
      </c>
      <c r="B83" s="95" t="s">
        <v>57</v>
      </c>
      <c r="C83" s="95" t="s">
        <v>329</v>
      </c>
      <c r="D83" s="99" t="s">
        <v>330</v>
      </c>
      <c r="E83" s="95" t="str">
        <f t="shared" si="1"/>
        <v>No de publicaciones especiales realizados  /  No de publicaciones especiales programados</v>
      </c>
      <c r="F83" s="101" t="s">
        <v>331</v>
      </c>
    </row>
    <row r="84" spans="1:6" s="98" customFormat="1" x14ac:dyDescent="0.25">
      <c r="A84" s="92">
        <v>73</v>
      </c>
      <c r="B84" s="95" t="s">
        <v>332</v>
      </c>
      <c r="C84" s="95" t="s">
        <v>333</v>
      </c>
      <c r="D84" s="99" t="s">
        <v>334</v>
      </c>
      <c r="E84" s="95" t="str">
        <f t="shared" si="1"/>
        <v>Plan anual de Capacitación Realizado  / Plan Anual  de cacacitación programado</v>
      </c>
      <c r="F84" s="101" t="s">
        <v>335</v>
      </c>
    </row>
    <row r="85" spans="1:6" s="98" customFormat="1" ht="33.75" x14ac:dyDescent="0.25">
      <c r="A85" s="92">
        <v>74</v>
      </c>
      <c r="B85" s="95" t="s">
        <v>336</v>
      </c>
      <c r="C85" s="95" t="s">
        <v>337</v>
      </c>
      <c r="D85" s="95" t="s">
        <v>338</v>
      </c>
      <c r="E85" s="95" t="str">
        <f t="shared" si="1"/>
        <v>Sistema de pruebas psicométricas para el Concurso de méritos y oposición adquirido  / Sistema de pruebas psicométricas para el Concurso de méritos y oposición por adquirir</v>
      </c>
      <c r="F85" s="101" t="s">
        <v>339</v>
      </c>
    </row>
    <row r="86" spans="1:6" s="98" customFormat="1" ht="45" x14ac:dyDescent="0.25">
      <c r="A86" s="92">
        <v>75</v>
      </c>
      <c r="B86" s="95" t="s">
        <v>340</v>
      </c>
      <c r="C86" s="95" t="s">
        <v>340</v>
      </c>
      <c r="D86" s="95" t="s">
        <v>341</v>
      </c>
      <c r="E86" s="95" t="str">
        <f t="shared" si="1"/>
        <v xml:space="preserve">Laboratorios informático para toma de pruebas de conocimiento y psicométricas  alquilados para el Concurso de méritos y oposición   / Laboratorios informático para toma de pruebas de conocimiento y psicométricas por alquilar para el Concurso de méritos y oposición </v>
      </c>
      <c r="F86" s="101" t="s">
        <v>342</v>
      </c>
    </row>
    <row r="87" spans="1:6" s="98" customFormat="1" ht="45" x14ac:dyDescent="0.25">
      <c r="A87" s="92">
        <v>76</v>
      </c>
      <c r="B87" s="95" t="s">
        <v>343</v>
      </c>
      <c r="C87" s="95" t="s">
        <v>344</v>
      </c>
      <c r="D87" s="99" t="s">
        <v>345</v>
      </c>
      <c r="E87" s="95" t="str">
        <f t="shared" si="1"/>
        <v>% de Ejecución presupuestaria en la dotación de uniformes y vestimentas para servidores y trabajadores de la institución   / % de Ejecución presupuestaria presupuestaria en la dotación de uniformes y vestimentas para servidores y trabajadores de la institución planificada</v>
      </c>
      <c r="F87" s="101" t="s">
        <v>89</v>
      </c>
    </row>
    <row r="88" spans="1:6" s="98" customFormat="1" ht="22.5" x14ac:dyDescent="0.25">
      <c r="A88" s="92">
        <v>77</v>
      </c>
      <c r="B88" s="95" t="s">
        <v>346</v>
      </c>
      <c r="C88" s="95" t="s">
        <v>347</v>
      </c>
      <c r="D88" s="99" t="s">
        <v>348</v>
      </c>
      <c r="E88" s="95" t="str">
        <f t="shared" si="1"/>
        <v>% de Ejecución presupuestaria en Desvinculación Laboral   / % de Ejecución presupuestaria en Desvinculación Laboral planificada</v>
      </c>
      <c r="F88" s="101" t="s">
        <v>349</v>
      </c>
    </row>
    <row r="89" spans="1:6" s="98" customFormat="1" ht="33.75" x14ac:dyDescent="0.25">
      <c r="A89" s="92">
        <v>78</v>
      </c>
      <c r="B89" s="95" t="s">
        <v>350</v>
      </c>
      <c r="C89" s="95" t="s">
        <v>351</v>
      </c>
      <c r="D89" s="99" t="s">
        <v>352</v>
      </c>
      <c r="E89" s="95" t="str">
        <f t="shared" si="1"/>
        <v>%  de ejecución presupuestaria cumplimiento del Diseño y Ejecución del plan de talento humano Ejecutado  / %  de ejecución presupuestaria cumplimiento del Diseño y Ejecución del plan de talento humano programado</v>
      </c>
      <c r="F89" s="101" t="s">
        <v>353</v>
      </c>
    </row>
    <row r="90" spans="1:6" s="98" customFormat="1" ht="22.5" x14ac:dyDescent="0.25">
      <c r="A90" s="92">
        <v>79</v>
      </c>
      <c r="B90" s="96" t="s">
        <v>354</v>
      </c>
      <c r="C90" s="95" t="s">
        <v>355</v>
      </c>
      <c r="D90" s="99" t="s">
        <v>356</v>
      </c>
      <c r="E90" s="95" t="str">
        <f t="shared" si="1"/>
        <v>No de  consultorias realizadas  / Número de  consultorias  Planificadas</v>
      </c>
      <c r="F90" s="101" t="s">
        <v>357</v>
      </c>
    </row>
    <row r="91" spans="1:6" s="98" customFormat="1" ht="45" x14ac:dyDescent="0.25">
      <c r="A91" s="92">
        <v>80</v>
      </c>
      <c r="B91" s="95" t="s">
        <v>74</v>
      </c>
      <c r="C91" s="95" t="s">
        <v>358</v>
      </c>
      <c r="D91" s="99" t="s">
        <v>359</v>
      </c>
      <c r="E91" s="95" t="str">
        <f t="shared" si="1"/>
        <v>No de  contratos para el servicio de Web Hosting, Correo Electronico, Nube Computacional, Migración de Cuentas, Actualización del CMS y Soporte realizados  / No de  contratos para el servicio de Web Hosting, Correo Electronico, Nube Computacional, Migración de Cuentas, Actualización del CMS y Soporte planificados</v>
      </c>
      <c r="F91" s="101" t="s">
        <v>75</v>
      </c>
    </row>
    <row r="92" spans="1:6" s="98" customFormat="1" ht="45" x14ac:dyDescent="0.25">
      <c r="A92" s="92">
        <v>81</v>
      </c>
      <c r="B92" s="95" t="s">
        <v>360</v>
      </c>
      <c r="C92" s="95" t="s">
        <v>361</v>
      </c>
      <c r="D92" s="95" t="s">
        <v>362</v>
      </c>
      <c r="E92" s="95" t="str">
        <f t="shared" si="1"/>
        <v>No de Certificados de Seguridad SSL WILDCARD para los portales alojados en la plataforma de Web Hosting y nube computacional adquiridos  / No de Certificados de Seguridad SSL WILDCARD para los portales alojados en la plataforma de Web Hosting y nube computacional por adquirir</v>
      </c>
      <c r="F92" s="101" t="s">
        <v>363</v>
      </c>
    </row>
    <row r="93" spans="1:6" s="98" customFormat="1" ht="33.75" x14ac:dyDescent="0.25">
      <c r="A93" s="92">
        <v>82</v>
      </c>
      <c r="B93" s="95" t="s">
        <v>364</v>
      </c>
      <c r="C93" s="95" t="s">
        <v>365</v>
      </c>
      <c r="D93" s="95" t="s">
        <v>366</v>
      </c>
      <c r="E93" s="95" t="str">
        <f t="shared" si="1"/>
        <v>No de dominios para los portales alojados en la plataforma de Web Hosting y nube computacional adquiridos  / No de dominios para los portales alojados en la plataforma de Web Hosting y nube computacional programados</v>
      </c>
      <c r="F93" s="101" t="s">
        <v>367</v>
      </c>
    </row>
    <row r="94" spans="1:6" s="98" customFormat="1" x14ac:dyDescent="0.25">
      <c r="A94" s="92">
        <v>83</v>
      </c>
      <c r="B94" s="96" t="s">
        <v>72</v>
      </c>
      <c r="C94" s="95" t="s">
        <v>368</v>
      </c>
      <c r="D94" s="95" t="s">
        <v>369</v>
      </c>
      <c r="E94" s="95" t="str">
        <f t="shared" si="1"/>
        <v>No de  Licencias adquiridas  / No de  Licencias por adquirir</v>
      </c>
      <c r="F94" s="101" t="s">
        <v>73</v>
      </c>
    </row>
    <row r="95" spans="1:6" s="98" customFormat="1" ht="22.5" x14ac:dyDescent="0.25">
      <c r="A95" s="92">
        <v>84</v>
      </c>
      <c r="B95" s="96" t="s">
        <v>370</v>
      </c>
      <c r="C95" s="95" t="s">
        <v>371</v>
      </c>
      <c r="D95" s="95" t="s">
        <v>372</v>
      </c>
      <c r="E95" s="95" t="str">
        <f t="shared" si="1"/>
        <v>No de Mantenimientos  y/o soporte de Licencias de Software realizados  / No de Mantenimientos y/o soporte de Licencias de Software planificados</v>
      </c>
      <c r="F95" s="101" t="s">
        <v>373</v>
      </c>
    </row>
    <row r="96" spans="1:6" s="98" customFormat="1" ht="22.5" x14ac:dyDescent="0.25">
      <c r="A96" s="92">
        <v>85</v>
      </c>
      <c r="B96" s="96" t="s">
        <v>374</v>
      </c>
      <c r="C96" s="95" t="s">
        <v>375</v>
      </c>
      <c r="D96" s="95" t="s">
        <v>376</v>
      </c>
      <c r="E96" s="95" t="str">
        <f t="shared" si="1"/>
        <v>No de adquisiciones/ Mantenimientos  de licencias ADOBE realizados  / No de adquisiciones/ Mantenimientos  de licencias ADOBE planificados</v>
      </c>
      <c r="F96" s="101" t="s">
        <v>377</v>
      </c>
    </row>
    <row r="97" spans="1:8" s="98" customFormat="1" ht="22.5" x14ac:dyDescent="0.25">
      <c r="A97" s="92">
        <v>86</v>
      </c>
      <c r="B97" s="96" t="s">
        <v>378</v>
      </c>
      <c r="C97" s="95" t="s">
        <v>379</v>
      </c>
      <c r="D97" s="95" t="s">
        <v>380</v>
      </c>
      <c r="E97" s="95" t="str">
        <f t="shared" si="1"/>
        <v>No de Mantenimientos de Licencias ESRI-ARCGIS realizados  / No de Mantenimientos de Licencias ESRI-ARCGIS planificados</v>
      </c>
      <c r="F97" s="101" t="s">
        <v>381</v>
      </c>
    </row>
    <row r="98" spans="1:8" s="98" customFormat="1" ht="33.75" x14ac:dyDescent="0.25">
      <c r="A98" s="92">
        <v>87</v>
      </c>
      <c r="B98" s="96" t="s">
        <v>382</v>
      </c>
      <c r="C98" s="95" t="s">
        <v>383</v>
      </c>
      <c r="D98" s="95" t="s">
        <v>384</v>
      </c>
      <c r="E98" s="95" t="str">
        <f t="shared" si="1"/>
        <v>No de  licencias SCRIPCASE ENTERPRISE EDITION, incluido soporte para 6 usuarios adquiridas  / No de  licencias SCRIPCASE ENTERPRISE EDITION, incluido soporte para 6 usuarios programadas</v>
      </c>
      <c r="F98" s="101" t="s">
        <v>385</v>
      </c>
    </row>
    <row r="99" spans="1:8" s="98" customFormat="1" ht="33.75" x14ac:dyDescent="0.25">
      <c r="A99" s="92">
        <v>88</v>
      </c>
      <c r="B99" s="96" t="s">
        <v>386</v>
      </c>
      <c r="C99" s="95" t="s">
        <v>387</v>
      </c>
      <c r="D99" s="95" t="s">
        <v>388</v>
      </c>
      <c r="E99" s="95" t="str">
        <f>CONCATENATE(C99, "  / ",D99)</f>
        <v>No de  licencias Licencias Corporativas Antivirus para AME Matriz y  UTR´s adquiridas  / No de  licencias Licencias Corporativas Antivirus para AME Matriz y  UTR´s. programadas</v>
      </c>
      <c r="F99" s="101" t="s">
        <v>389</v>
      </c>
    </row>
    <row r="100" spans="1:8" s="98" customFormat="1" ht="22.5" x14ac:dyDescent="0.25">
      <c r="A100" s="92">
        <v>89</v>
      </c>
      <c r="B100" s="96" t="s">
        <v>390</v>
      </c>
      <c r="C100" s="95" t="s">
        <v>391</v>
      </c>
      <c r="D100" s="95" t="s">
        <v>392</v>
      </c>
      <c r="E100" s="95" t="str">
        <f t="shared" si="1"/>
        <v>No de suscripciones anuales al servicio de Consultas Juridicas en línea   / No de suscripciones anuales al servicio de Consultas Juridicas en línea programadas</v>
      </c>
      <c r="F100" s="101" t="s">
        <v>393</v>
      </c>
    </row>
    <row r="101" spans="1:8" s="98" customFormat="1" ht="22.5" x14ac:dyDescent="0.25">
      <c r="A101" s="92">
        <v>90</v>
      </c>
      <c r="B101" s="98" t="s">
        <v>78</v>
      </c>
      <c r="C101" s="95" t="s">
        <v>394</v>
      </c>
      <c r="D101" s="95" t="s">
        <v>395</v>
      </c>
      <c r="E101" s="95" t="str">
        <f t="shared" si="1"/>
        <v>% de Ejecución presupuestaria en la adqusición Equipos Informaticos   / % de Ejecución presupuestaria en la adqusición Equipos Informaticos programada</v>
      </c>
      <c r="F101" s="101" t="s">
        <v>79</v>
      </c>
      <c r="H101" s="98" t="s">
        <v>396</v>
      </c>
    </row>
    <row r="102" spans="1:8" s="98" customFormat="1" ht="22.5" x14ac:dyDescent="0.25">
      <c r="A102" s="92">
        <v>91</v>
      </c>
      <c r="B102" s="96" t="s">
        <v>397</v>
      </c>
      <c r="C102" s="95" t="s">
        <v>398</v>
      </c>
      <c r="D102" s="95" t="s">
        <v>399</v>
      </c>
      <c r="E102" s="95" t="str">
        <f t="shared" si="1"/>
        <v>No de Dispositivos de Red y/o Telefonia IP  adquiridos  / No de Dispositivos de Red y/o Telefonia IP  programados</v>
      </c>
      <c r="F102" s="101" t="s">
        <v>400</v>
      </c>
    </row>
    <row r="103" spans="1:8" s="98" customFormat="1" ht="22.5" x14ac:dyDescent="0.25">
      <c r="A103" s="92">
        <v>92</v>
      </c>
      <c r="B103" s="95" t="s">
        <v>401</v>
      </c>
      <c r="C103" s="95" t="s">
        <v>402</v>
      </c>
      <c r="D103" s="95" t="s">
        <v>403</v>
      </c>
      <c r="E103" s="95" t="str">
        <f t="shared" si="1"/>
        <v xml:space="preserve">No de Mantenimientos y Soporte de Sistemas Informáticos AME realizados  / No de Mantenimientos y Soporte de Sistemas Informáticos AME planificados </v>
      </c>
      <c r="F103" s="101" t="s">
        <v>404</v>
      </c>
    </row>
    <row r="104" spans="1:8" s="98" customFormat="1" x14ac:dyDescent="0.25">
      <c r="A104" s="92">
        <v>93</v>
      </c>
      <c r="B104" s="95" t="s">
        <v>405</v>
      </c>
      <c r="C104" s="95"/>
      <c r="D104" s="95"/>
      <c r="E104" s="95"/>
      <c r="F104" s="101" t="s">
        <v>88</v>
      </c>
    </row>
    <row r="105" spans="1:8" s="98" customFormat="1" ht="33.75" x14ac:dyDescent="0.25">
      <c r="A105" s="92">
        <v>94</v>
      </c>
      <c r="B105" s="95" t="s">
        <v>406</v>
      </c>
      <c r="C105" s="95" t="s">
        <v>407</v>
      </c>
      <c r="D105" s="99" t="s">
        <v>408</v>
      </c>
      <c r="E105" s="95" t="str">
        <f t="shared" si="1"/>
        <v>No de Migraciónes y Unificaciones de aplicaciones AME hacia una nueva plataforma tecnológica en entornos WEB  / No de Migraciones y Unificaciones  de aplicaciones AME hacia una nueva plataforma tecnológica en entornos WEB programadas</v>
      </c>
      <c r="F105" s="101" t="s">
        <v>409</v>
      </c>
    </row>
    <row r="106" spans="1:8" s="98" customFormat="1" ht="33.75" x14ac:dyDescent="0.25">
      <c r="A106" s="92">
        <v>95</v>
      </c>
      <c r="B106" s="95" t="s">
        <v>410</v>
      </c>
      <c r="C106" s="95" t="s">
        <v>411</v>
      </c>
      <c r="D106" s="95" t="s">
        <v>412</v>
      </c>
      <c r="E106" s="95" t="str">
        <f t="shared" si="1"/>
        <v>No de Mantenimientos y/o Soporte de  Bases de Datos de los sistemas de la AME  / No de Mantenimientos y/o Soporte de  Bases de Datos de los sistemas de la AME programadas</v>
      </c>
      <c r="F106" s="101" t="s">
        <v>413</v>
      </c>
    </row>
    <row r="107" spans="1:8" s="98" customFormat="1" ht="33.75" x14ac:dyDescent="0.25">
      <c r="A107" s="92">
        <v>96</v>
      </c>
      <c r="B107" s="96" t="s">
        <v>414</v>
      </c>
      <c r="C107" s="96" t="s">
        <v>415</v>
      </c>
      <c r="D107" s="96" t="s">
        <v>416</v>
      </c>
      <c r="E107" s="95" t="str">
        <f t="shared" si="1"/>
        <v>No de Mantenimientos Preventivos y/o Correctivos de Equipos Informáticos, Imagen e Impresion de la AME.  / No de Mantenimientos Preventivos y/o Correctivos de Equipos Informáticos, Imagen e Impresion de la AME programados</v>
      </c>
      <c r="F107" s="101" t="s">
        <v>417</v>
      </c>
    </row>
    <row r="108" spans="1:8" s="98" customFormat="1" ht="33.75" x14ac:dyDescent="0.25">
      <c r="A108" s="92">
        <v>97</v>
      </c>
      <c r="B108" s="96" t="s">
        <v>418</v>
      </c>
      <c r="C108" s="96" t="s">
        <v>419</v>
      </c>
      <c r="D108" s="96" t="s">
        <v>420</v>
      </c>
      <c r="E108" s="95" t="str">
        <f t="shared" si="1"/>
        <v>No de Mantenimientos Preventivos y/o Correctivos de  de Servidores, Equipos de Red y Telefonìa IP.  / No de Mantenimientos Preventivos y/o Correctivos de  de Servidores, Equipos de Red Y Telefonìa IP  programados</v>
      </c>
      <c r="F108" s="101" t="s">
        <v>421</v>
      </c>
    </row>
    <row r="109" spans="1:8" s="98" customFormat="1" ht="22.5" x14ac:dyDescent="0.25">
      <c r="A109" s="92">
        <v>98</v>
      </c>
      <c r="B109" s="96" t="s">
        <v>422</v>
      </c>
      <c r="C109" s="96" t="s">
        <v>423</v>
      </c>
      <c r="D109" s="96" t="s">
        <v>424</v>
      </c>
      <c r="E109" s="95" t="str">
        <f t="shared" si="1"/>
        <v>No de de licencias de herramientas informáticas para capacitación adquiridas  / No de de licencias de herramientas informáticas para capacitación programadas</v>
      </c>
      <c r="F109" s="101" t="s">
        <v>425</v>
      </c>
    </row>
    <row r="110" spans="1:8" s="98" customFormat="1" ht="33.75" x14ac:dyDescent="0.25">
      <c r="A110" s="92">
        <v>99</v>
      </c>
      <c r="B110" s="96" t="s">
        <v>426</v>
      </c>
      <c r="C110" s="95" t="s">
        <v>427</v>
      </c>
      <c r="D110" s="95" t="s">
        <v>428</v>
      </c>
      <c r="E110" s="95" t="str">
        <f t="shared" si="1"/>
        <v>No de Actualizaciones y mantenimiento de AMEVirtual y  aplicativos móviles realizadas  / No de Actualizaciones y mantenimientos de AMEVirtual y  aplicativos móviles planificadas</v>
      </c>
      <c r="F110" s="101" t="s">
        <v>429</v>
      </c>
    </row>
    <row r="111" spans="1:8" s="98" customFormat="1" ht="22.5" x14ac:dyDescent="0.25">
      <c r="A111" s="92">
        <v>100</v>
      </c>
      <c r="B111" s="96" t="s">
        <v>430</v>
      </c>
      <c r="C111" s="95" t="s">
        <v>431</v>
      </c>
      <c r="D111" s="95" t="s">
        <v>432</v>
      </c>
      <c r="E111" s="95" t="str">
        <f t="shared" si="1"/>
        <v>No de mantenimeintos al Data Center realizados  / No de mantenimeintos al Data Center programados</v>
      </c>
      <c r="F111" s="101" t="s">
        <v>433</v>
      </c>
    </row>
    <row r="112" spans="1:8" s="98" customFormat="1" ht="22.5" x14ac:dyDescent="0.25">
      <c r="A112" s="92">
        <v>101</v>
      </c>
      <c r="B112" s="96" t="s">
        <v>434</v>
      </c>
      <c r="C112" s="95" t="s">
        <v>435</v>
      </c>
      <c r="D112" s="95" t="s">
        <v>436</v>
      </c>
      <c r="E112" s="95" t="str">
        <f t="shared" si="1"/>
        <v>%  de ejecución presupuestaria en la adquisición de Partes y Repuestos   / %  de ejecución presupuestaria en la adquisición de Partes y Repuestos programada</v>
      </c>
      <c r="F112" s="101" t="s">
        <v>437</v>
      </c>
    </row>
    <row r="113" spans="1:6" s="98" customFormat="1" ht="22.5" x14ac:dyDescent="0.25">
      <c r="A113" s="92">
        <v>102</v>
      </c>
      <c r="B113" s="96" t="s">
        <v>438</v>
      </c>
      <c r="C113" s="95" t="s">
        <v>439</v>
      </c>
      <c r="D113" s="100" t="s">
        <v>440</v>
      </c>
      <c r="E113" s="95" t="str">
        <f t="shared" si="1"/>
        <v>No de Certificados y Dispositivos Adquiridos  / No de Certificados y Dispositivos  programados</v>
      </c>
      <c r="F113" s="101" t="s">
        <v>441</v>
      </c>
    </row>
    <row r="114" spans="1:6" s="98" customFormat="1" ht="33.75" x14ac:dyDescent="0.25">
      <c r="A114" s="92">
        <v>103</v>
      </c>
      <c r="B114" s="95" t="s">
        <v>442</v>
      </c>
      <c r="C114" s="95" t="s">
        <v>443</v>
      </c>
      <c r="D114" s="95" t="s">
        <v>444</v>
      </c>
      <c r="E114" s="95" t="str">
        <f t="shared" si="1"/>
        <v>No de eventos de capacitación  para fortalecer las competencias municipales y la gestión institucional ejecutados  / No de eventos de capacitación  para fortalecer las competencias municipales y la gestión institucional programadas</v>
      </c>
      <c r="F114" s="101" t="s">
        <v>445</v>
      </c>
    </row>
    <row r="115" spans="1:6" s="98" customFormat="1" ht="22.5" x14ac:dyDescent="0.25">
      <c r="A115" s="92">
        <v>104</v>
      </c>
      <c r="B115" s="95" t="s">
        <v>446</v>
      </c>
      <c r="C115" s="95" t="s">
        <v>447</v>
      </c>
      <c r="D115" s="95" t="s">
        <v>448</v>
      </c>
      <c r="E115" s="95" t="str">
        <f t="shared" si="1"/>
        <v xml:space="preserve">Cursos virtuales sobre competencias municipales desarrollados    / Cursos virtuales sobre competencias municipales programados  </v>
      </c>
      <c r="F115" s="101" t="s">
        <v>449</v>
      </c>
    </row>
    <row r="116" spans="1:6" s="98" customFormat="1" ht="33.75" x14ac:dyDescent="0.25">
      <c r="A116" s="92">
        <v>105</v>
      </c>
      <c r="B116" s="95" t="s">
        <v>450</v>
      </c>
      <c r="C116" s="95" t="s">
        <v>451</v>
      </c>
      <c r="D116" s="99" t="s">
        <v>452</v>
      </c>
      <c r="E116" s="95" t="str">
        <f t="shared" si="1"/>
        <v xml:space="preserve">No de Convenios Firmados para el establecimiento de estrategias 
  / No de Convenios  para el establecimiento de estrategias programado
</v>
      </c>
      <c r="F116" s="101" t="s">
        <v>453</v>
      </c>
    </row>
    <row r="117" spans="1:6" s="98" customFormat="1" ht="22.5" x14ac:dyDescent="0.25">
      <c r="A117" s="92">
        <v>106</v>
      </c>
      <c r="B117" s="95" t="s">
        <v>454</v>
      </c>
      <c r="C117" s="95" t="s">
        <v>455</v>
      </c>
      <c r="D117" s="99" t="s">
        <v>456</v>
      </c>
      <c r="E117" s="95" t="str">
        <f t="shared" si="1"/>
        <v>No de cuadernillos de capacitación y material de estudios impresos   / No de cuadernillos de capacitación y material de estudios a imprimir</v>
      </c>
      <c r="F117" s="101" t="s">
        <v>457</v>
      </c>
    </row>
    <row r="118" spans="1:6" s="98" customFormat="1" ht="33.75" x14ac:dyDescent="0.25">
      <c r="A118" s="92">
        <v>107</v>
      </c>
      <c r="B118" s="95" t="s">
        <v>458</v>
      </c>
      <c r="C118" s="102" t="s">
        <v>459</v>
      </c>
      <c r="D118" s="103" t="s">
        <v>460</v>
      </c>
      <c r="E118" s="95" t="str">
        <f t="shared" si="1"/>
        <v>No de de Planes, programas y proyectos para fortalecimiento de capacidades de los gad’s municipales realizados  / No de Planes, programas y proyectos para fortalecimiento de capacidades de los gad’s municipales planificados</v>
      </c>
      <c r="F118" s="101" t="s">
        <v>461</v>
      </c>
    </row>
    <row r="119" spans="1:6" s="98" customFormat="1" x14ac:dyDescent="0.25">
      <c r="A119" s="92">
        <v>108</v>
      </c>
      <c r="B119" s="95" t="s">
        <v>462</v>
      </c>
      <c r="C119" s="102" t="s">
        <v>463</v>
      </c>
      <c r="D119" s="103" t="s">
        <v>464</v>
      </c>
      <c r="E119" s="95" t="str">
        <f t="shared" si="1"/>
        <v>Numero de municipios capacitados  / Total Municipios</v>
      </c>
      <c r="F119" s="101" t="s">
        <v>465</v>
      </c>
    </row>
    <row r="120" spans="1:6" s="98" customFormat="1" ht="33.75" x14ac:dyDescent="0.25">
      <c r="A120" s="92">
        <v>109</v>
      </c>
      <c r="B120" s="95" t="s">
        <v>466</v>
      </c>
      <c r="C120" s="95" t="s">
        <v>467</v>
      </c>
      <c r="D120" s="99" t="s">
        <v>468</v>
      </c>
      <c r="E120" s="95" t="str">
        <f t="shared" si="1"/>
        <v>No de Herramientas o instrumentos técnicos/Herramientas o instrumentos técnicos realizados  / No de Herramientas o instrumentos técnicos/Herramientas o instrumentos técnicos planificados</v>
      </c>
      <c r="F120" s="101" t="s">
        <v>469</v>
      </c>
    </row>
    <row r="121" spans="1:6" s="98" customFormat="1" ht="22.5" x14ac:dyDescent="0.25">
      <c r="A121" s="92">
        <v>110</v>
      </c>
      <c r="B121" s="95" t="s">
        <v>470</v>
      </c>
      <c r="C121" s="95" t="s">
        <v>471</v>
      </c>
      <c r="D121" s="99" t="s">
        <v>472</v>
      </c>
      <c r="E121" s="95" t="str">
        <f t="shared" si="1"/>
        <v xml:space="preserve">No de Eventos realizados para fortalecer el desarrollo turístico municpal   / No de Eventos planificados para fortalecer el desarrollo turístico municpal </v>
      </c>
      <c r="F121" s="101" t="s">
        <v>473</v>
      </c>
    </row>
    <row r="122" spans="1:6" s="98" customFormat="1" ht="22.5" x14ac:dyDescent="0.25">
      <c r="A122" s="92">
        <v>111</v>
      </c>
      <c r="B122" s="95" t="s">
        <v>474</v>
      </c>
      <c r="C122" s="95" t="s">
        <v>475</v>
      </c>
      <c r="D122" s="99" t="s">
        <v>476</v>
      </c>
      <c r="E122" s="95" t="str">
        <f t="shared" si="1"/>
        <v>Número de convenios suscritos  / Número de convenios  programados</v>
      </c>
      <c r="F122" s="101" t="s">
        <v>477</v>
      </c>
    </row>
    <row r="123" spans="1:6" s="98" customFormat="1" x14ac:dyDescent="0.25">
      <c r="A123" s="92">
        <v>112</v>
      </c>
      <c r="B123" s="95" t="s">
        <v>478</v>
      </c>
      <c r="C123" s="95" t="s">
        <v>475</v>
      </c>
      <c r="D123" s="99" t="s">
        <v>476</v>
      </c>
      <c r="E123" s="95" t="str">
        <f t="shared" si="1"/>
        <v>Número de convenios suscritos  / Número de convenios  programados</v>
      </c>
      <c r="F123" s="101" t="s">
        <v>477</v>
      </c>
    </row>
  </sheetData>
  <autoFilter ref="A11:E123" xr:uid="{00000000-0009-0000-0000-000002000000}"/>
  <mergeCells count="5">
    <mergeCell ref="A2:C2"/>
    <mergeCell ref="A3:C3"/>
    <mergeCell ref="A4:C4"/>
    <mergeCell ref="A9:E9"/>
    <mergeCell ref="A10:C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B104-FF5C-4FC9-9FA7-FB99B00379A0}">
  <dimension ref="B2:K12"/>
  <sheetViews>
    <sheetView workbookViewId="0">
      <selection activeCell="L2" sqref="L2:M160"/>
    </sheetView>
  </sheetViews>
  <sheetFormatPr baseColWidth="10" defaultRowHeight="15" x14ac:dyDescent="0.25"/>
  <sheetData>
    <row r="2" spans="2:11" ht="44.25" customHeight="1" x14ac:dyDescent="0.25">
      <c r="B2" s="24" t="s">
        <v>97</v>
      </c>
      <c r="C2" s="24" t="s">
        <v>98</v>
      </c>
      <c r="D2" s="25" t="s">
        <v>42</v>
      </c>
      <c r="E2" s="24" t="s">
        <v>43</v>
      </c>
      <c r="F2" s="34" t="s">
        <v>62</v>
      </c>
      <c r="G2" s="28" t="s">
        <v>56</v>
      </c>
      <c r="H2" s="29" t="s">
        <v>56</v>
      </c>
      <c r="K2" t="s">
        <v>47</v>
      </c>
    </row>
    <row r="3" spans="2:11" ht="27.75" customHeight="1" x14ac:dyDescent="0.25">
      <c r="F3" s="26" t="s">
        <v>90</v>
      </c>
      <c r="G3" s="29" t="s">
        <v>63</v>
      </c>
      <c r="H3" s="36" t="s">
        <v>64</v>
      </c>
      <c r="K3" t="s">
        <v>46</v>
      </c>
    </row>
    <row r="4" spans="2:11" ht="54" customHeight="1" x14ac:dyDescent="0.25">
      <c r="F4" s="34" t="s">
        <v>60</v>
      </c>
      <c r="G4" s="28" t="s">
        <v>45</v>
      </c>
      <c r="H4" s="36" t="s">
        <v>69</v>
      </c>
    </row>
    <row r="5" spans="2:11" ht="37.5" customHeight="1" x14ac:dyDescent="0.25">
      <c r="F5" s="34" t="s">
        <v>50</v>
      </c>
      <c r="G5" s="35" t="s">
        <v>61</v>
      </c>
      <c r="H5" s="36" t="s">
        <v>70</v>
      </c>
    </row>
    <row r="6" spans="2:11" ht="46.5" customHeight="1" x14ac:dyDescent="0.25">
      <c r="F6" s="26" t="s">
        <v>49</v>
      </c>
      <c r="G6" s="28" t="s">
        <v>84</v>
      </c>
      <c r="H6" s="37" t="s">
        <v>71</v>
      </c>
    </row>
    <row r="7" spans="2:11" ht="57.75" customHeight="1" x14ac:dyDescent="0.25">
      <c r="F7" s="26" t="s">
        <v>83</v>
      </c>
      <c r="G7" s="28" t="s">
        <v>91</v>
      </c>
      <c r="H7" s="29" t="s">
        <v>80</v>
      </c>
    </row>
    <row r="8" spans="2:11" ht="67.5" customHeight="1" x14ac:dyDescent="0.25">
      <c r="F8" s="26" t="s">
        <v>87</v>
      </c>
      <c r="H8" s="27" t="s">
        <v>81</v>
      </c>
    </row>
    <row r="9" spans="2:11" ht="48.75" customHeight="1" x14ac:dyDescent="0.25">
      <c r="F9" s="47" t="s">
        <v>68</v>
      </c>
      <c r="H9" s="36" t="s">
        <v>82</v>
      </c>
    </row>
    <row r="10" spans="2:11" ht="22.5" customHeight="1" x14ac:dyDescent="0.25">
      <c r="F10" s="26" t="s">
        <v>55</v>
      </c>
      <c r="H10" s="29" t="s">
        <v>85</v>
      </c>
    </row>
    <row r="11" spans="2:11" ht="56.25" customHeight="1" x14ac:dyDescent="0.25">
      <c r="F11" s="26" t="s">
        <v>44</v>
      </c>
      <c r="H11" s="29" t="s">
        <v>86</v>
      </c>
    </row>
    <row r="12" spans="2:11" x14ac:dyDescent="0.25">
      <c r="H1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POA CBA 2026</vt:lpstr>
      <vt:lpstr>ANEXO PRESUP</vt:lpstr>
      <vt:lpstr>BASE DE INDICADORES</vt:lpstr>
      <vt:lpstr>BASE</vt:lpstr>
      <vt:lpstr>'POA CBA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Tics</cp:lastModifiedBy>
  <cp:lastPrinted>2024-07-15T22:45:48Z</cp:lastPrinted>
  <dcterms:created xsi:type="dcterms:W3CDTF">2023-11-23T13:30:37Z</dcterms:created>
  <dcterms:modified xsi:type="dcterms:W3CDTF">2025-07-25T18:43:05Z</dcterms:modified>
</cp:coreProperties>
</file>