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operaciones\Desktop\SECRETARIA OPE 2025\PRESUPUESTO Y POA 2026\"/>
    </mc:Choice>
  </mc:AlternateContent>
  <xr:revisionPtr revIDLastSave="0" documentId="13_ncr:1_{66B48E5E-866E-4253-8DCD-E18CB57DE4F1}" xr6:coauthVersionLast="47" xr6:coauthVersionMax="47" xr10:uidLastSave="{00000000-0000-0000-0000-000000000000}"/>
  <bookViews>
    <workbookView xWindow="-120" yWindow="-120" windowWidth="20730" windowHeight="11160" activeTab="1" xr2:uid="{57E85FC5-AADB-4A2B-897C-60B0ED20B756}"/>
  </bookViews>
  <sheets>
    <sheet name="POA CBA 2026" sheetId="1" r:id="rId1"/>
    <sheet name="ANEXO PRESUP" sheetId="4" r:id="rId2"/>
    <sheet name="BASE DE INDICADORES" sheetId="7" r:id="rId3"/>
    <sheet name="BASE" sheetId="2" state="hidden" r:id="rId4"/>
  </sheets>
  <definedNames>
    <definedName name="_xlnm._FilterDatabase" localSheetId="1" hidden="1">'ANEXO PRESUP'!#REF!</definedName>
    <definedName name="_xlnm._FilterDatabase" localSheetId="2" hidden="1">'BASE DE INDICADORES'!$A$11:$E$123</definedName>
    <definedName name="_xlnm._FilterDatabase" localSheetId="0" hidden="1">'POA CBA 2026'!$G$1:$G$90</definedName>
    <definedName name="_xlnm.Print_Area" localSheetId="0">'POA CBA 2026'!$A$1:$U$61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4" l="1"/>
  <c r="E86" i="4"/>
  <c r="E97" i="4" l="1"/>
  <c r="E98" i="4" s="1"/>
  <c r="O35" i="1" s="1"/>
  <c r="O33" i="1"/>
  <c r="E38" i="4"/>
  <c r="O32" i="1" s="1"/>
  <c r="E37" i="4"/>
  <c r="E74" i="4"/>
  <c r="E75" i="4" s="1"/>
  <c r="E91" i="4"/>
  <c r="E92" i="4" s="1"/>
  <c r="O31" i="1" s="1"/>
  <c r="E78" i="4"/>
  <c r="E79" i="4" s="1"/>
  <c r="O26" i="1" s="1"/>
  <c r="E95" i="4"/>
  <c r="E96" i="4" s="1"/>
  <c r="O34" i="1" s="1"/>
  <c r="E89" i="4"/>
  <c r="E88" i="4"/>
  <c r="E87" i="4"/>
  <c r="E85" i="4"/>
  <c r="E83" i="4"/>
  <c r="E82" i="4"/>
  <c r="E80" i="4"/>
  <c r="E81" i="4" s="1"/>
  <c r="O27" i="1" s="1"/>
  <c r="E76" i="4"/>
  <c r="E77" i="4" s="1"/>
  <c r="O25" i="1" s="1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H67" i="4" s="1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H54" i="4" s="1"/>
  <c r="E42" i="4"/>
  <c r="E41" i="4"/>
  <c r="E40" i="4"/>
  <c r="E39" i="4"/>
  <c r="E35" i="4"/>
  <c r="E36" i="4" s="1"/>
  <c r="O22" i="1" s="1"/>
  <c r="E33" i="4"/>
  <c r="E34" i="4" s="1"/>
  <c r="O21" i="1" s="1"/>
  <c r="E31" i="4"/>
  <c r="E30" i="4"/>
  <c r="E28" i="4"/>
  <c r="E27" i="4"/>
  <c r="E25" i="4"/>
  <c r="E24" i="4"/>
  <c r="H24" i="4" s="1"/>
  <c r="E23" i="4"/>
  <c r="E22" i="4"/>
  <c r="H22" i="4" s="1"/>
  <c r="E20" i="4"/>
  <c r="O17" i="1" s="1"/>
  <c r="E16" i="4"/>
  <c r="E17" i="4" s="1"/>
  <c r="O16" i="1" s="1"/>
  <c r="E14" i="4"/>
  <c r="E15" i="4" s="1"/>
  <c r="O15" i="1" s="1"/>
  <c r="E12" i="4"/>
  <c r="E13" i="4" s="1"/>
  <c r="O14" i="1" s="1"/>
  <c r="E9" i="4"/>
  <c r="O13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17" i="1"/>
  <c r="S18" i="1"/>
  <c r="S19" i="1"/>
  <c r="S21" i="1"/>
  <c r="S16" i="1"/>
  <c r="S15" i="1"/>
  <c r="S14" i="1"/>
  <c r="S13" i="1"/>
  <c r="E29" i="4" l="1"/>
  <c r="O20" i="1" s="1"/>
  <c r="H11" i="4"/>
  <c r="E84" i="4"/>
  <c r="O28" i="1" s="1"/>
  <c r="H53" i="4"/>
  <c r="O24" i="1"/>
  <c r="E90" i="4"/>
  <c r="O30" i="1" s="1"/>
  <c r="H51" i="4"/>
  <c r="O29" i="1"/>
  <c r="E73" i="4"/>
  <c r="O23" i="1" s="1"/>
  <c r="H30" i="4"/>
  <c r="E32" i="4"/>
  <c r="O19" i="1" s="1"/>
  <c r="E26" i="4"/>
  <c r="H35" i="4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O18" i="1" l="1"/>
  <c r="O51" i="1" s="1"/>
</calcChain>
</file>

<file path=xl/sharedStrings.xml><?xml version="1.0" encoding="utf-8"?>
<sst xmlns="http://schemas.openxmlformats.org/spreadsheetml/2006/main" count="1101" uniqueCount="598">
  <si>
    <t>CUERPO DE BOMBEROS DE AMBATO</t>
  </si>
  <si>
    <r>
      <t xml:space="preserve">MISIÓN: </t>
    </r>
    <r>
      <rPr>
        <sz val="10"/>
        <rFont val="Arial"/>
        <family val="2"/>
      </rPr>
      <t>Institución Técnica dedicada a la prevención, protección, socorro y extinción de incendios; así como, de apoyo en eventos adversos de origen natural o antrópico, mediante acciones efectivas para salvar vidas, proteger bienes y contribuir en la preservación ambiental del cantón Ambato y de la sociedad en general.</t>
    </r>
  </si>
  <si>
    <r>
      <t xml:space="preserve">VISIÓN: </t>
    </r>
    <r>
      <rPr>
        <sz val="10"/>
        <rFont val="Arial"/>
        <family val="2"/>
      </rPr>
      <t>Al 2025 ser una institución que brinde servicios con estándares de calidad en la prevención de incendios, atención de emergencias y apoyo en otros eventos adversos, con el desarrollo organizacional, del talento humano, el uso de nuevas tecnologías y la mejora continua para una ciudad resiliente y sostenible.</t>
    </r>
  </si>
  <si>
    <t>PLAN DE DESARROLLO Y ORDENAMIENTO TERRITORIAL</t>
  </si>
  <si>
    <t>PLANIFICACIÓN INSTITUCIONAL</t>
  </si>
  <si>
    <t>CRONOGRAMA DE EJECUCIÓN EN CUATRIMESTRES</t>
  </si>
  <si>
    <t>Actividad PAC</t>
  </si>
  <si>
    <t>Actividad de Arrastre</t>
  </si>
  <si>
    <t>PROGRAMACION FÍSICA DE LA META</t>
  </si>
  <si>
    <t>Objetivo</t>
  </si>
  <si>
    <t>Política</t>
  </si>
  <si>
    <t>EJE</t>
  </si>
  <si>
    <t>OBJETIVO GENERAL</t>
  </si>
  <si>
    <t>Objetivo Estratégico CBA</t>
  </si>
  <si>
    <t>PROYECTO / PLAN</t>
  </si>
  <si>
    <t>Dirección</t>
  </si>
  <si>
    <t>Unidad</t>
  </si>
  <si>
    <t>Funcionario Responsable</t>
  </si>
  <si>
    <t>Actividad</t>
  </si>
  <si>
    <t>Nombre del Indicador POA</t>
  </si>
  <si>
    <t>Item presupuestario referencial*</t>
  </si>
  <si>
    <t>Presupuesto estimado</t>
  </si>
  <si>
    <t>C 1</t>
  </si>
  <si>
    <t>C2</t>
  </si>
  <si>
    <t>C 3</t>
  </si>
  <si>
    <t>TOTAL</t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</si>
  <si>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Selección del Objetivo del Plan Nacional de Desarrollo que más se ajusta a la competencia de su área</t>
    </r>
  </si>
  <si>
    <r>
      <rPr>
        <b/>
        <u/>
        <sz val="9"/>
        <color theme="0"/>
        <rFont val="Arial"/>
        <family val="2"/>
      </rPr>
      <t>Nota Explicativa</t>
    </r>
    <r>
      <rPr>
        <u/>
        <sz val="9"/>
        <color theme="0"/>
        <rFont val="Arial"/>
        <family val="2"/>
      </rPr>
      <t>:</t>
    </r>
    <r>
      <rPr>
        <sz val="9"/>
        <color theme="0"/>
        <rFont val="Arial"/>
        <family val="2"/>
      </rPr>
      <t xml:space="preserve"> Selección de la  Política  que se alinea al  Objetivo del Plan Nacional de Desarrollo.</t>
    </r>
  </si>
  <si>
    <r>
      <rPr>
        <b/>
        <u/>
        <sz val="9"/>
        <color theme="0"/>
        <rFont val="Arial"/>
        <family val="2"/>
      </rPr>
      <t>Nota Explicativa</t>
    </r>
    <r>
      <rPr>
        <u/>
        <sz val="9"/>
        <color theme="0"/>
        <rFont val="Arial"/>
        <family val="2"/>
      </rPr>
      <t>:</t>
    </r>
    <r>
      <rPr>
        <sz val="9"/>
        <color theme="0"/>
        <rFont val="Arial"/>
        <family val="2"/>
      </rPr>
      <t xml:space="preserve"> Selección del Eje que se alinea al PDOT Cantonal.</t>
    </r>
  </si>
  <si>
    <r>
      <rPr>
        <b/>
        <u/>
        <sz val="9"/>
        <color theme="0"/>
        <rFont val="Arial"/>
        <family val="2"/>
      </rPr>
      <t>Nota Explicativa</t>
    </r>
    <r>
      <rPr>
        <u/>
        <sz val="9"/>
        <color theme="0"/>
        <rFont val="Arial"/>
        <family val="2"/>
      </rPr>
      <t>:</t>
    </r>
    <r>
      <rPr>
        <sz val="9"/>
        <color theme="0"/>
        <rFont val="Arial"/>
        <family val="2"/>
      </rPr>
      <t xml:space="preserve"> Selección del objetivo general que más se alinea al Objetivo del Plan Nacional de Desarrollo.</t>
    </r>
  </si>
  <si>
    <r>
      <rPr>
        <b/>
        <u/>
        <sz val="9"/>
        <color theme="0"/>
        <rFont val="Arial"/>
        <family val="2"/>
      </rPr>
      <t>Nota Explicativa:</t>
    </r>
    <r>
      <rPr>
        <b/>
        <sz val="9"/>
        <color theme="0"/>
        <rFont val="Arial"/>
        <family val="2"/>
      </rPr>
      <t xml:space="preserve"> </t>
    </r>
    <r>
      <rPr>
        <sz val="9"/>
        <color theme="0"/>
        <rFont val="Arial"/>
        <family val="2"/>
      </rPr>
      <t>Selección del Objetivo Estratégico Institucional que mejor se ajusta a la competencia de cada área</t>
    </r>
  </si>
  <si>
    <r>
      <rPr>
        <b/>
        <u/>
        <sz val="9"/>
        <color theme="0"/>
        <rFont val="Arial"/>
        <family val="2"/>
      </rPr>
      <t>Nota Explicativa</t>
    </r>
    <r>
      <rPr>
        <sz val="9"/>
        <color theme="0"/>
        <rFont val="Arial"/>
        <family val="2"/>
      </rPr>
      <t xml:space="preserve">: Indique el nombre del Proyecto o Plan </t>
    </r>
  </si>
  <si>
    <r>
      <rPr>
        <b/>
        <u/>
        <sz val="9"/>
        <color theme="0"/>
        <rFont val="Arial"/>
        <family val="2"/>
      </rPr>
      <t>Nota Explicativa:</t>
    </r>
    <r>
      <rPr>
        <b/>
        <sz val="9"/>
        <color theme="0"/>
        <rFont val="Arial"/>
        <family val="2"/>
      </rPr>
      <t xml:space="preserve"> </t>
    </r>
    <r>
      <rPr>
        <sz val="9"/>
        <color theme="0"/>
        <rFont val="Arial"/>
        <family val="2"/>
      </rPr>
      <t>Selección de la Dirección o Unidad responsable</t>
    </r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</si>
  <si>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Indique la Sub-Área Responsable</t>
    </r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</si>
  <si>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Colocar el nombre del funcionario responsable</t>
    </r>
  </si>
  <si>
    <r>
      <rPr>
        <b/>
        <u/>
        <sz val="9"/>
        <color theme="0"/>
        <rFont val="Arial"/>
        <family val="2"/>
      </rPr>
      <t>Nota Explicativa:</t>
    </r>
    <r>
      <rPr>
        <sz val="9"/>
        <color theme="0"/>
        <rFont val="Arial"/>
        <family val="2"/>
      </rPr>
      <t xml:space="preserve"> Es el conjunto de acciones ordenadas en forma lógica y secuencial, que se llevan a cabo para cumplir las metas de un plan o proyecto. En esta columna usted podrá ingresar libremente las actividades a realizar de conformidad a sus necesidades y presupuesto asignado.</t>
    </r>
  </si>
  <si>
    <r>
      <rPr>
        <b/>
        <u/>
        <sz val="9"/>
        <color theme="0"/>
        <rFont val="Arial"/>
        <family val="2"/>
      </rPr>
      <t>Nota Explicativa</t>
    </r>
    <r>
      <rPr>
        <sz val="9"/>
        <color theme="0"/>
        <rFont val="Arial"/>
        <family val="2"/>
      </rPr>
      <t>: Nombre del indicador operativo para la actividad.</t>
    </r>
  </si>
  <si>
    <r>
      <rPr>
        <b/>
        <u/>
        <sz val="9"/>
        <color theme="0"/>
        <rFont val="Arial"/>
        <family val="2"/>
      </rPr>
      <t>Nota Explicativa:</t>
    </r>
    <r>
      <rPr>
        <sz val="9"/>
        <color theme="0"/>
        <rFont val="Arial"/>
        <family val="2"/>
      </rPr>
      <t xml:space="preserve"> Colocar las distintas partidas prespuestarias de la actividad establecidos en el  Clasificador presupuestario vigente</t>
    </r>
  </si>
  <si>
    <r>
      <rPr>
        <b/>
        <u/>
        <sz val="9"/>
        <color theme="0"/>
        <rFont val="Arial"/>
        <family val="2"/>
      </rPr>
      <t xml:space="preserve">Nota Explicativa: </t>
    </r>
    <r>
      <rPr>
        <sz val="9"/>
        <color theme="0"/>
        <rFont val="Arial"/>
        <family val="2"/>
      </rPr>
      <t>Techo presupuestario para la actividad</t>
    </r>
  </si>
  <si>
    <r>
      <rPr>
        <b/>
        <u/>
        <sz val="9"/>
        <color theme="0"/>
        <rFont val="Arial"/>
        <family val="2"/>
      </rPr>
      <t>Nota Explicativa:</t>
    </r>
    <r>
      <rPr>
        <b/>
        <sz val="9"/>
        <color theme="0"/>
        <rFont val="Arial"/>
        <family val="2"/>
      </rPr>
      <t xml:space="preserve"> </t>
    </r>
    <r>
      <rPr>
        <sz val="9"/>
        <color theme="0"/>
        <rFont val="Arial"/>
        <family val="2"/>
      </rPr>
      <t>Se establecerá de forma porcentual los tiempos de ejecución de las actividades, tomando en consideración el presupuesto asignado</t>
    </r>
  </si>
  <si>
    <r>
      <rPr>
        <u val="singleAccounting"/>
        <sz val="9"/>
        <color theme="0"/>
        <rFont val="Arial"/>
        <family val="2"/>
      </rPr>
      <t>Nota Explicativa:</t>
    </r>
    <r>
      <rPr>
        <sz val="9"/>
        <color theme="0"/>
        <rFont val="Arial"/>
        <family val="2"/>
      </rPr>
      <t xml:space="preserve"> Indicar si la actividad correspondería inclusión en el Plan Anual de Contrataciones.</t>
    </r>
  </si>
  <si>
    <t>Nota Explicativa: Indicar si la actividad corresponde a un arrastre</t>
  </si>
  <si>
    <t>Seguridad</t>
  </si>
  <si>
    <t>Coordinar los elementos de seguridad de los diferentes departamentos del GAD para reducir las condiciones inseguras para el ciudadano del Cantón</t>
  </si>
  <si>
    <t>Mejorar la capacidad de respuesta operativa en la atención de emergencias.</t>
  </si>
  <si>
    <t>DIRECCIÓN DE OPERACIONES</t>
  </si>
  <si>
    <t>NO</t>
  </si>
  <si>
    <t>SI</t>
  </si>
  <si>
    <t>% de ejecución presupuestaria alcanzada  / % de ejecución presupuestaria planificada</t>
  </si>
  <si>
    <t>Fortalecer las condiciones de los recursos a fin de dar cumplimiento eficiente a la misión institucional.</t>
  </si>
  <si>
    <t>Fortalecer la Organización a fin de cumplir la misión institucional</t>
  </si>
  <si>
    <t>Vehículos institucionales  adquiridos</t>
  </si>
  <si>
    <t>No de Vehículos institucionales  adquiridos  / No de Vehículos institucionales  por adquirir</t>
  </si>
  <si>
    <t>Mantenimiento vehículos realizado</t>
  </si>
  <si>
    <t>No. de órdenes de mantenimiento de vehículos  realizadas  / No. de órdenes de mantenimiento de vehículos  planificadas</t>
  </si>
  <si>
    <t>Implementar una información continua y oportuna con la comunidad y usuarios.</t>
  </si>
  <si>
    <t>COMUNICACIÓN INSTITUCIONAL</t>
  </si>
  <si>
    <t xml:space="preserve">Difusión de información y Publicidad del CBA </t>
  </si>
  <si>
    <t>Contratación de estudios, investigaciones y servicios técnicos especializados realizados</t>
  </si>
  <si>
    <t>No de Consultorías contratadas  /  No Consultorías planificadas</t>
  </si>
  <si>
    <t>Fortalecer la gestión de la prevención y control de incendios a través de la planificación, regulación, control y gestión de sus acciones.</t>
  </si>
  <si>
    <t>DIRECCIÓN DE PREVENCIÓN DE INCENDIOS E INGENIERÍA DEL FUEGO</t>
  </si>
  <si>
    <t>Fomentar en la comunidad una cultura de compromiso con la prevención para la reducción de la frecuencia de las emergencias dentro del ámbito de competencia del Cuerpo de Bomberos.</t>
  </si>
  <si>
    <t>DIRECCIÓN ADMINISTRATIVA FINAN CIERA</t>
  </si>
  <si>
    <t>MANTENIMIENTO DE INFRAESTRUCTURA</t>
  </si>
  <si>
    <t>Fiscalización e inspecciones Ténicas Obra contratadas</t>
  </si>
  <si>
    <t>No de contratos de Fiscalización e inspecciones Ténicas Obra realizados  / No de contratos de Fiscalización e inspecciones Ténicas Obra planificados</t>
  </si>
  <si>
    <t>Cumplimiento del mantenimiento y reparación de  maquinarias y equipos, excepto equipos informáticos.</t>
  </si>
  <si>
    <t>Implementar un sistema administrativo y financiero para el uso efectivo de los recursos.</t>
  </si>
  <si>
    <t>TESORERÍA</t>
  </si>
  <si>
    <t>TELECOMUNICACIONES</t>
  </si>
  <si>
    <t>TIC'S</t>
  </si>
  <si>
    <t>Software y Herramientas Informáticas incluido Soporte</t>
  </si>
  <si>
    <t>No de  Licencias adquiridas  / No de  Licencias por adquirir</t>
  </si>
  <si>
    <t>Web Hosting, Correo Electronico, Nube Computacional, Migración de Cuentas, Actualización del CMS y Soporte contratado</t>
  </si>
  <si>
    <t>No de  contratos para el servicio de Web Hosting, Correo Electronico, Nube Computacional, Migración de Cuentas, Actualización del CMS y Soporte realizados  / No de  contratos para el servicio de Web Hosting, Correo Electronico, Nube Computacional, Migración de Cuentas, Actualización del CMS y Soporte planificados</t>
  </si>
  <si>
    <t>Contratos para la adquisición de Tóner y suministros de impresión realizados</t>
  </si>
  <si>
    <t>No Contratos de adquisición de Tóner y suministros de impresión realizados  / No Contratos de adquisición de Tóner y suministros de impresión planificados</t>
  </si>
  <si>
    <t>Adquisición de equipos informáticos</t>
  </si>
  <si>
    <t>% de Ejecución presupuestaria en la adqusición Equipos Informaticos   / % de Ejecución presupuestaria en la adqusición Equipos Informaticos programada</t>
  </si>
  <si>
    <t>MANTENIMIENTO VEHICULAR</t>
  </si>
  <si>
    <t>BODEGA</t>
  </si>
  <si>
    <t>CONTABILIDAD</t>
  </si>
  <si>
    <t>Implementar el sistema de bienestar Bio-Psico-Social del personal del Cuerpo de Bomberos de Ambato.</t>
  </si>
  <si>
    <t>DIRECCIÓN DE TALENTO HUMANO</t>
  </si>
  <si>
    <t>SEGURIDAD Y SALUD OCUPACIONAL</t>
  </si>
  <si>
    <t>TALENTO HUMANO</t>
  </si>
  <si>
    <t>Implementar un modelo de formación y especialización técnica y humanística para el personal del Cuerpo de Bomberos de Ambato.</t>
  </si>
  <si>
    <t>No. de capacitaciones realizadas / No. de capacitaciones planificadas</t>
  </si>
  <si>
    <t>% de Ejecución presupuestaria en la dotación de uniformes y vestimentas para servidores y trabajadores de la institución   / % de Ejecución presupuestaria presupuestaria en la dotación de uniformes y vestimentas para servidores y trabajadores de la institución planificada</t>
  </si>
  <si>
    <t>Fortalecer el Centro de Formación y Especialización del Cuerpo de Bomberos de Ambato</t>
  </si>
  <si>
    <t>DIRECCIÓN DEL CENTRO DE FORMACIÓN Y ESPECIALIZACIÓN</t>
  </si>
  <si>
    <t>TOTAL:</t>
  </si>
  <si>
    <t>*Nota: El ítem puede variar en función de las características y costo de los bienes, por lo cual únicamente es un item referencial que se establece al momento de la elaboración del POA</t>
  </si>
  <si>
    <t>ELABORADO POR:</t>
  </si>
  <si>
    <t xml:space="preserve">REVISADO POR: </t>
  </si>
  <si>
    <t>PLAN DE DESARROLLO PARA EL NUEVO ECUADOR 2024 - 2025</t>
  </si>
  <si>
    <t>Objetivo 3: Garantizar la seguridad integral, la paz ciudadana y transformar el sistema de justicia respetando los derechos humanos</t>
  </si>
  <si>
    <t>3.10 Impulsar la reducción de riesgos de desastres y atención oportuna a emergencias ante amenazas naturales o antrópicas en todos los sectores y niveles territoriales.</t>
  </si>
  <si>
    <t xml:space="preserve"> </t>
  </si>
  <si>
    <t>CÓDIGO:</t>
  </si>
  <si>
    <t>CBA-DAF-PST-REG-004</t>
  </si>
  <si>
    <t>FECHA DE APROBACIÓN:</t>
  </si>
  <si>
    <t>VERSIÓN:</t>
  </si>
  <si>
    <t>01</t>
  </si>
  <si>
    <t>PÁGINA</t>
  </si>
  <si>
    <t>Pag 1 de 1</t>
  </si>
  <si>
    <t>ACTIVIDAD</t>
  </si>
  <si>
    <t>DESCRIPCIÓN</t>
  </si>
  <si>
    <t>CANTIDAD</t>
  </si>
  <si>
    <t>VALOR UNITARIO</t>
  </si>
  <si>
    <t>VALOR  TOTAL</t>
  </si>
  <si>
    <t>VALOR TOTAL ACTIVIDAD</t>
  </si>
  <si>
    <t xml:space="preserve">TOTAL  PRESUPUESTO </t>
  </si>
  <si>
    <t>Base de datos de indicadores operativos POA propuestos para el periodo 2025</t>
  </si>
  <si>
    <t>Nombre de indicador operativo</t>
  </si>
  <si>
    <t xml:space="preserve">Numerador </t>
  </si>
  <si>
    <t>Denominador</t>
  </si>
  <si>
    <t>Formula del Indicador Operativo</t>
  </si>
  <si>
    <t>Presupuesto ejecutado por Consumo de Energía Eléctrica</t>
  </si>
  <si>
    <t>% de ejecución presupuestaria alcanzada</t>
  </si>
  <si>
    <t>% de ejecución presupuestaria planificada</t>
  </si>
  <si>
    <t>Presupuesto ejecutado por Consumo de agua</t>
  </si>
  <si>
    <t>Presupuesto ejecutado por Consumo de telefonía fija</t>
  </si>
  <si>
    <t>Presupuesto ejecutado por Consumo  de datos e Internet</t>
  </si>
  <si>
    <t>No. de órdenes de mantenimiento de vehículos  realizadas</t>
  </si>
  <si>
    <t>No. de órdenes de mantenimiento de vehículos  planificadas</t>
  </si>
  <si>
    <t>No. de órdenes por servicio de mantenimiento realizadas</t>
  </si>
  <si>
    <t>No. de órdenes por servicio de mantenimiento planificadas</t>
  </si>
  <si>
    <t>No. de órdenes por servicio de mantenimiento realizadas  / No. de órdenes por servicio de mantenimiento planificadas</t>
  </si>
  <si>
    <t>Cumplimiento del mantenimiento de equipos informáticos, imagen e impresión</t>
  </si>
  <si>
    <t>No. de órdenes por servicio de mantenimiento equipos informáticos, imagen e impresión realizadas</t>
  </si>
  <si>
    <t>No. de órdenes por servicio de mantenimiento equipos informáticos, imagen e impresión planificadas</t>
  </si>
  <si>
    <t>No. de órdenes por servicio de mantenimiento equipos informáticos, imagen e impresión realizadas  / No. de órdenes por servicio de mantenimiento equipos informáticos, imagen e impresión planificadas</t>
  </si>
  <si>
    <t>Cumplimiento del mantenimiento de Edificios</t>
  </si>
  <si>
    <t>No. de órdenes por servicio de mantenimiento de edificios realizadas</t>
  </si>
  <si>
    <t>No. de órdenes por servicio de mantenimiento de edificios planificadas</t>
  </si>
  <si>
    <t>No. de órdenes por servicio de mantenimiento de edificios realizadas  / No. de órdenes por servicio de mantenimiento de edificios planificadas</t>
  </si>
  <si>
    <t>Cumplimiento del mantenimiento de Cisterna</t>
  </si>
  <si>
    <t>No. de órdenes por servicio de mantenimiento de Cisterna realizadas</t>
  </si>
  <si>
    <t>No. de órdenes por servicio de mantenimiento de Cisterna planificadas</t>
  </si>
  <si>
    <t>No. de órdenes por servicio de mantenimiento de Cisterna realizadas  / No. de órdenes por servicio de mantenimiento de Cisterna planificadas</t>
  </si>
  <si>
    <t>Cumplimiento del mantenimiento del Generador</t>
  </si>
  <si>
    <t>No. de órdenes por servicio de mantenimiento Generador realizadas</t>
  </si>
  <si>
    <t>No. de órdenes por servicio de mantenimiento Generador planificadas</t>
  </si>
  <si>
    <t>No. de órdenes por servicio de mantenimiento Generador realizadas  / No. de órdenes por servicio de mantenimiento Generador planificadas</t>
  </si>
  <si>
    <t>Cumplimiento del mantenimiento de aires acondicionados</t>
  </si>
  <si>
    <t>No. de órdenes por servicio de mantenimiento de aires realizadas</t>
  </si>
  <si>
    <t>No. de órdenes por servicio de mantenimiento de aires planificadas</t>
  </si>
  <si>
    <t>No. de órdenes por servicio de mantenimiento de aires realizadas  / No. de órdenes por servicio de mantenimiento de aires planificadas</t>
  </si>
  <si>
    <t>Plan de Contingenica elaborado</t>
  </si>
  <si>
    <t>No de Planes de Contingenica elaborados</t>
  </si>
  <si>
    <t>No de Planes de Contingenica planificados</t>
  </si>
  <si>
    <t>No de Planes de Contingenica elaborados  / No de Planes de Contingenica planificados</t>
  </si>
  <si>
    <t xml:space="preserve">Consumo de combustibles, lubricantes y aditivos en general. </t>
  </si>
  <si>
    <t xml:space="preserve">%  del presupuesto ejecutado en el Consumo de combustibles, lubricantes y aditivos en general. </t>
  </si>
  <si>
    <t xml:space="preserve">%  del presupuesto planificado en el Consumo de combustibles, lubricantes y aditivos en general. </t>
  </si>
  <si>
    <t xml:space="preserve">%  del presupuesto ejecutado en el Consumo de combustibles, lubricantes y aditivos en general.   / %  del presupuesto planificado en el Consumo de combustibles, lubricantes y aditivos en general. </t>
  </si>
  <si>
    <t>Alquiler de edificios canceladas</t>
  </si>
  <si>
    <t>No. De facturas canceladas por el alquiler de edificios y locales</t>
  </si>
  <si>
    <t>No. De facturas a  cancelar por el alquiler de edificios y locales</t>
  </si>
  <si>
    <t>No. De facturas canceladas por el alquiler de edificios y locales  / No. De facturas a  cancelar por el alquiler de edificios y locales</t>
  </si>
  <si>
    <t>Alicuotas  de edificios canceladas</t>
  </si>
  <si>
    <t>No. alícuotas canceladas por el uso de edificios, locales</t>
  </si>
  <si>
    <t>No. alícuotas a cancelar por el uso de edificios, locales</t>
  </si>
  <si>
    <t>No. alícuotas canceladas por el uso de edificios, locales  / No. alícuotas a cancelar por el uso de edificios, locales</t>
  </si>
  <si>
    <t>Servicio de alquiler de Casilleros judiciales y bancarios  cancelado</t>
  </si>
  <si>
    <t xml:space="preserve">No. alícuotas canceladas por el uso de casilleros judiciales y bancarios. </t>
  </si>
  <si>
    <t xml:space="preserve">No. alícuotas a cancelar por el uso de  casilleros judiciales y bancarios. </t>
  </si>
  <si>
    <t xml:space="preserve">No. alícuotas canceladas por el uso de casilleros judiciales y bancarios.   / No. alícuotas a cancelar por el uso de  casilleros judiciales y bancarios. </t>
  </si>
  <si>
    <t>Servicios de Parqueadero cancelados</t>
  </si>
  <si>
    <t xml:space="preserve">No. de facturas por Servicios de Parqueadero canceladas por el uso de casilleros judiciales y bancarios. </t>
  </si>
  <si>
    <t xml:space="preserve">No. de facturas por Servicios de Parqueadero por cancelar por el uso de casilleros judiciales y bancarios. </t>
  </si>
  <si>
    <t xml:space="preserve">No. de facturas por Servicios de Parqueadero canceladas por el uso de casilleros judiciales y bancarios.   / No. de facturas por Servicios de Parqueadero por cancelar por el uso de casilleros judiciales y bancarios. </t>
  </si>
  <si>
    <t>Reposiciones de fondos de caja chica realizados</t>
  </si>
  <si>
    <t>Impresión de la Imagen institucional del CBA</t>
  </si>
  <si>
    <t xml:space="preserve">No de Contrataciones  de  impresión de imegen institucional realizado </t>
  </si>
  <si>
    <t xml:space="preserve">No de Contrataciones  de la impresión de imegen institucional realizado </t>
  </si>
  <si>
    <t xml:space="preserve">No de Contrataciones  de  impresión de imegen institucional realizado   / No de Contrataciones  de la impresión de imegen institucional realizado </t>
  </si>
  <si>
    <t xml:space="preserve">Estudios integrales para la construcción de la sede XXX del CBA </t>
  </si>
  <si>
    <t xml:space="preserve">No de contratos de consultoria  realizados    para levantar los Estudios integrales para la construcción de la sede </t>
  </si>
  <si>
    <t xml:space="preserve">No de contratos de consultoria planificados para levantar los Estudios integrales para la construcción de la sede </t>
  </si>
  <si>
    <t xml:space="preserve">No de contratos de consultoria  realizados    para levantar los Estudios integrales para la construcción de la sede   / No de contratos de consultoria planificados para levantar los Estudios integrales para la construcción de la sede </t>
  </si>
  <si>
    <t>Servicio de Seguridad y Vigilancia solventado</t>
  </si>
  <si>
    <t>No de Facturas del Servicio de Seguridad y Vigilancia  canceladas</t>
  </si>
  <si>
    <t>No de Facturas del Servicio de Seguridad y Vigilancia  por cancelar</t>
  </si>
  <si>
    <t>No de Facturas del Servicio de Seguridad y Vigilancia  canceladas  / No de Facturas del Servicio de Seguridad y Vigilancia  por cancelar</t>
  </si>
  <si>
    <t>No de contratos de Fiscalización e inspecciones Ténicas Obra realizados</t>
  </si>
  <si>
    <t>No de contratos de Fiscalización e inspecciones Ténicas Obra planificados</t>
  </si>
  <si>
    <t>Flete de bienes contratados</t>
  </si>
  <si>
    <t>No de contratos para el flete de bienes contratados</t>
  </si>
  <si>
    <t>No de contratos para el flete de bienes planificados</t>
  </si>
  <si>
    <t>No de contratos para el flete de bienes contratados  / No de contratos para el flete de bienes planificados</t>
  </si>
  <si>
    <t>Pagos por concepto de Tasas Generales, Impuestos, Contribuciones de oficina realizados</t>
  </si>
  <si>
    <t xml:space="preserve">No de Pagos por concepto de Tasas Generales, Impuestos, Contribuciones de oficina </t>
  </si>
  <si>
    <t xml:space="preserve">No de Pagos por concepto de Tasas Generales, Impuestos, Contribuciones de oficina planificados </t>
  </si>
  <si>
    <t xml:space="preserve">No de Pagos por concepto de Tasas Generales, Impuestos, Contribuciones de oficina   / No de Pagos por concepto de Tasas Generales, Impuestos, Contribuciones de oficina planificados </t>
  </si>
  <si>
    <t xml:space="preserve">Pagos por envíos de Coorrespondencia </t>
  </si>
  <si>
    <t xml:space="preserve">No de Pagos por por envíos de Coorrespondencia </t>
  </si>
  <si>
    <t>No de Pagos por por envíos de Coorrespondencia planificados</t>
  </si>
  <si>
    <t>No de Pagos por por envíos de Coorrespondencia   / No de Pagos por por envíos de Coorrespondencia planificados</t>
  </si>
  <si>
    <t xml:space="preserve">Materiales de Oficina consumidos </t>
  </si>
  <si>
    <t>No de Contrataciones para la compra  de materiales de oficina realizadas</t>
  </si>
  <si>
    <t>No de Contrataciones para la compra  de materiales de oficina planificadas</t>
  </si>
  <si>
    <t>No de Contrataciones para la compra  de materiales de oficina realizadas  / No de Contrataciones para la compra  de materiales de oficina planificadas</t>
  </si>
  <si>
    <t>Materiales de Aseo consumidos</t>
  </si>
  <si>
    <t>No de Contrataciones para la compra  de Materiales de Aseo realizadas</t>
  </si>
  <si>
    <t>No de Contrataciones para la compra  de Materiales de Aseo planificadas</t>
  </si>
  <si>
    <t>No de Contrataciones para la compra  de Materiales de Aseo realizadas  / No de Contrataciones para la compra  de Materiales de Aseo planificadas</t>
  </si>
  <si>
    <t>Materiales e Insumos de Construcción, Eléctricos, Plomería, Carpintería, Señalización Vial, Navegación y Contra Incendios Consumidos</t>
  </si>
  <si>
    <t>No de Contrataciones para la compra  de Materiales e Insumos de Construcción, Eléctricos, Plomería, Carpintería, Señalización Vial, Navegación y Contra Incendios Consumidos</t>
  </si>
  <si>
    <t>No de Contrataciones para la compra  de Materiales e Insumos de Construcción, Eléctricos, Plomería, Carpintería, Señalización Vial, Navegación y Contra Incendios planificados</t>
  </si>
  <si>
    <t>No de Contrataciones para la compra  de Materiales e Insumos de Construcción, Eléctricos, Plomería, Carpintería, Señalización Vial, Navegación y Contra Incendios Consumidos  / No de Contrataciones para la compra  de Materiales e Insumos de Construcción, Eléctricos, Plomería, Carpintería, Señalización Vial, Navegación y Contra Incendios planificados</t>
  </si>
  <si>
    <t>Peajes cancelados</t>
  </si>
  <si>
    <t>No de Pagos por concepto de peajes</t>
  </si>
  <si>
    <t>No de Pagos por concepto de peajes planificados</t>
  </si>
  <si>
    <t>No de Pagos por concepto de peajes  / No de Pagos por concepto de peajes planificados</t>
  </si>
  <si>
    <t>Servicio de Alarma y Monitoreo contratado</t>
  </si>
  <si>
    <t>No de Pagos por servicio de alarma y monitoreo</t>
  </si>
  <si>
    <t>No de Pagos por servicio de alarma y monitoreo programados</t>
  </si>
  <si>
    <t>No de Pagos por servicio de alarma y monitoreo  / No de Pagos por servicio de alarma y monitoreo programados</t>
  </si>
  <si>
    <t>Presupuesto ejecutado por concepto de Afiliación</t>
  </si>
  <si>
    <t xml:space="preserve">Ejecución presupuestaria por concepto de Viáticos al interior </t>
  </si>
  <si>
    <t>Ejecución presupuestaria por conceptoTransporte por movilizaciones</t>
  </si>
  <si>
    <t>Ejecución presupuestaria por concepto de Viáticos al exterior</t>
  </si>
  <si>
    <t xml:space="preserve">Ejecución presupuestaria por concepto de Pasajes aéreos al Interior AGENCIA  </t>
  </si>
  <si>
    <t>Ejecución presupuestaria por concepto de Pasajes aéreos al Exterior AGENCIA</t>
  </si>
  <si>
    <t xml:space="preserve">Ejecución presupuestaria por concepto de Pasajes aéreos al Interior </t>
  </si>
  <si>
    <t>Tarjetas VIP adquiridas</t>
  </si>
  <si>
    <t xml:space="preserve">No de contrataciones para la adquisición de llantas para vehículos institucionales </t>
  </si>
  <si>
    <t>No de Contrataciones para la adquisición de llantas para vehículos institucionales realizadas</t>
  </si>
  <si>
    <t>No de Contrataciones para la adquisición de llantas para vehículos institucionales programadas</t>
  </si>
  <si>
    <t>No de Contrataciones para la adquisición de llantas para vehículos institucionales realizadas  / No de Contrataciones para la adquisición de llantas para vehículos institucionales programadas</t>
  </si>
  <si>
    <t>Ejecución presupuestaria en el Reembolso de revisión vehicular y rodaje provincial.</t>
  </si>
  <si>
    <t>Ejecución presupuestaria por concepto de pago de Tasas, Peajes y Recarga de Tags</t>
  </si>
  <si>
    <t xml:space="preserve">Ejecución presupuestaria por concepto de consumo de Combustibles y Lubricantes Matriz </t>
  </si>
  <si>
    <t>Ejecución presupuestaria por concepto de pago de Fletes y Maniobras, para translado de bienes institucionales</t>
  </si>
  <si>
    <t>No de Pago de Fletes cancelados</t>
  </si>
  <si>
    <t xml:space="preserve"> No de Pagos de Fletes planificados</t>
  </si>
  <si>
    <t>No de Pago de Fletes cancelados  /  No de Pagos de Fletes planificados</t>
  </si>
  <si>
    <t xml:space="preserve">Ejecución presupuestaria por concepto de pago de Matriculación vehículos Nacional </t>
  </si>
  <si>
    <t>Ejecución presupuestaria por concepto de Recarga de  Extintores de los vehículos institucionales.</t>
  </si>
  <si>
    <t>Ejecución presupuestaria por concepto de la contratación de Servicios Varios</t>
  </si>
  <si>
    <t>Rastreo Satelital para los vehículos institucionales contratados</t>
  </si>
  <si>
    <t>No de Contrataciones para el rastreo  de vehículos institucionales realizadas</t>
  </si>
  <si>
    <t>No de Contrataciones para el rastreo  de vehículos institucionales planificadas</t>
  </si>
  <si>
    <t>No de Contrataciones para el rastreo  de vehículos institucionales realizadas  / No de Contrataciones para el rastreo  de vehículos institucionales planificadas</t>
  </si>
  <si>
    <t>No de Consultorías contratadas</t>
  </si>
  <si>
    <t xml:space="preserve"> No Consultorías planificadas</t>
  </si>
  <si>
    <t>No Contratos de adquisición de Tóner y suministros de impresión realizados</t>
  </si>
  <si>
    <t>No Contratos de adquisición de Tóner y suministros de impresión planificados</t>
  </si>
  <si>
    <t>Contratos para la adquisición de  mobiliarios para uso institucional</t>
  </si>
  <si>
    <t>No Contratos de adquisición de mobiliarios para uso institucional realizados</t>
  </si>
  <si>
    <t>No Contratos de adquisición de  mobiliarios para uso institucional planificados</t>
  </si>
  <si>
    <t>No Contratos de adquisición de mobiliarios para uso institucional realizados  / No Contratos de adquisición de  mobiliarios para uso institucional planificados</t>
  </si>
  <si>
    <t>No de Vehículos institucionales  adquiridos</t>
  </si>
  <si>
    <t>No de Vehículos institucionales  por adquirir</t>
  </si>
  <si>
    <t>Contratos para la adquisición de   Maquinarias y Equipos para uso institucional realizados</t>
  </si>
  <si>
    <t>No Contratos de Maquinarias y Equipos para uso institucional realizados</t>
  </si>
  <si>
    <t>No Contratos de Maquinarias y Equipos para uso institucional planificados</t>
  </si>
  <si>
    <t>No Contratos de Maquinarias y Equipos para uso institucional realizados  / No Contratos de Maquinarias y Equipos para uso institucional planificados</t>
  </si>
  <si>
    <t>Bienes Inmueble para el CBA adquiridos</t>
  </si>
  <si>
    <t>No de Bienes Inmueble para la Asociación de Municipalidades Ecuatorianas AME adquiridos</t>
  </si>
  <si>
    <t>No Bienes Inmueble para la Asociación de Municipalidades Ecuatorianas AME por adquirir</t>
  </si>
  <si>
    <t>No de Bienes Inmueble para el CBA adquiridos  / No Bienes Inmueble para el CBA por adquirir</t>
  </si>
  <si>
    <t>Contratos para la adquisición de  Materiales de Aseo realizados</t>
  </si>
  <si>
    <t>No de Contratos para la adquisición de Materiales de Aseo Nacional  realizados</t>
  </si>
  <si>
    <t>No de Contratos para la adquisición de   Materiales de Aseo Nacional  planificados</t>
  </si>
  <si>
    <t>No de Contratos para la adquisición de Materiales de Aseo realizados  / No de Contratos para la adquisición de Materiales de Aseo planificados</t>
  </si>
  <si>
    <t>Contratos para la adquisición de Materiales de Oficina realizados</t>
  </si>
  <si>
    <t>No Contratos para la adquisición de  Materiales de Oficina Nacional realizados</t>
  </si>
  <si>
    <t>No de Contratos para la adquisición de  Materiales de Oficina Nacional planifcados</t>
  </si>
  <si>
    <t>No Contratos para la adquisición de  Materiales de Oficina Nacional realizados  / No de Contratos para la adquisición de  Materiales de Oficina Nacional planifcados</t>
  </si>
  <si>
    <t>Contratos para la adquisición de accesorios para vehículos institucionales realizados</t>
  </si>
  <si>
    <t>No Contratos para la adquisición de  accesorios para vehículos institucionales realizados</t>
  </si>
  <si>
    <t>No Contratos para la adquisición de  accesorios para vehículos institucionales planificados</t>
  </si>
  <si>
    <t>No Contratos para la adquisición de  accesorios para vehículos institucionales realizados  / No Contratos para la adquisición de  accesorios para vehículos institucionales planificados</t>
  </si>
  <si>
    <t>Ejecución presupuestaria en Mantenimientos Menores realizados</t>
  </si>
  <si>
    <t>Contratos para la adquisición de insumos para proteccion personal</t>
  </si>
  <si>
    <t>No Contratos para la adquisición de  de insumos para proteccion personal realizados</t>
  </si>
  <si>
    <t>No Contratos para la adquisición de  de insumos para proteccion personal planificados</t>
  </si>
  <si>
    <t>No Contratos para la adquisición de  de insumos para proteccion personal realizados  / No Contratos para la adquisición de  de insumos para proteccion personal planificados</t>
  </si>
  <si>
    <t>Comisiones SPI canceladas</t>
  </si>
  <si>
    <t>% De presupuesto ejecutado en el pago de Comisiones SPI</t>
  </si>
  <si>
    <t>% De presupuesto planificado en el pago de Comisiones SPI</t>
  </si>
  <si>
    <t>% De presupuesto ejecutado en el pago de Comisiones SPI  / % De presupuesto planificado en el pago de Comisiones SPI</t>
  </si>
  <si>
    <t>Peritos, Costas Judiciales contratados</t>
  </si>
  <si>
    <t xml:space="preserve">Número de Peritos Contratados </t>
  </si>
  <si>
    <t xml:space="preserve">Número de Peritos Planificados </t>
  </si>
  <si>
    <t xml:space="preserve">Número de Peritos,Costas Judiciales Contratados   / Número de Peritos,Costas Judiciales Planificados </t>
  </si>
  <si>
    <t>Texto de normas vigentes adquiridos</t>
  </si>
  <si>
    <t>No de Libros y colecciones adquiridos</t>
  </si>
  <si>
    <t xml:space="preserve">No de libros y colecciones planificadas </t>
  </si>
  <si>
    <t xml:space="preserve">No de Libros y colecciones adquiridos  / No de libros y colecciones planificadas </t>
  </si>
  <si>
    <t xml:space="preserve">Arrendamiento de casilleros </t>
  </si>
  <si>
    <t xml:space="preserve">No de casilleros arrendados </t>
  </si>
  <si>
    <t xml:space="preserve">No de casilleros  planificados </t>
  </si>
  <si>
    <t xml:space="preserve">No de casilleros arrendados   / No de casilleros  planificados </t>
  </si>
  <si>
    <t xml:space="preserve">Ejecución presupuestaria por concepto  de pago de Notarías </t>
  </si>
  <si>
    <t>Equipos para edición, producción, fotografía y diseño adquiridos</t>
  </si>
  <si>
    <t>No de Equipos para edición, producción, fotografía y diseño adquiridos</t>
  </si>
  <si>
    <t>No de Equipos para edición, producción, fotografía y diseño por adquirir</t>
  </si>
  <si>
    <t>No de Equipos para edición, producción, fotografía y diseño adquiridos  / No de Equipos para edición, producción, fotografía y diseño por adquirir</t>
  </si>
  <si>
    <t>Logística del evento, convocatoria en medios impresos, material promocional</t>
  </si>
  <si>
    <t xml:space="preserve">No de eventos de rendición cuentas realizado </t>
  </si>
  <si>
    <t xml:space="preserve"> No de eventos de rendición cuentas programado </t>
  </si>
  <si>
    <t xml:space="preserve">No de eventos de rendición cuentas realizado   /  No de eventos de rendición cuentas programado </t>
  </si>
  <si>
    <t>Campañas en medios de comunicación y redes sociales realizadas</t>
  </si>
  <si>
    <t>Campañas en medios de comunicación y redes sociales planificadas</t>
  </si>
  <si>
    <t>Campañas en medios de comunicación y redes sociales realizadas  / Campañas en medios de comunicación y redes sociales planificadas</t>
  </si>
  <si>
    <t>Presupuesto ejecutado en la edición de material de interés para el CBA y similares</t>
  </si>
  <si>
    <t>Logística de eventos, convocatoria en medios impresos, productos asamblea: banners, trípticos, dípticos, kits, carpetas, material promocional realizados</t>
  </si>
  <si>
    <t xml:space="preserve">No de contratos realizados </t>
  </si>
  <si>
    <t>No de contratos programados</t>
  </si>
  <si>
    <t>No de contratos realizados   / No de contratos programados</t>
  </si>
  <si>
    <t>Logística de eventos institucionales, culturales, sociales y de capacitación para posicionar los productos y servicios del CBA realizados</t>
  </si>
  <si>
    <t>No de eventos institucionales, culturales, sociales y de capacitación para posicionar los productos y servicios de AME realizados</t>
  </si>
  <si>
    <t>No de eventos institucionales, culturales, sociales y de capacitación para posicionar los productos y servicios de AME planificados</t>
  </si>
  <si>
    <t>No de eventos institucionales, culturales, sociales y de capacitación para posicionar los productos y servicios del CBA realizados  / No de eventos institucionales, culturales, sociales y de capacitación para posicionar los productos y servicios del CBA planificados</t>
  </si>
  <si>
    <t>Plan de comunicación estrategica institucional realizado</t>
  </si>
  <si>
    <t>Plan de comunicación estrategica institucional planificado</t>
  </si>
  <si>
    <t>Plan de comunicación estrategica institucional realizado  / Plan de comunicación estrategica institucional planificado</t>
  </si>
  <si>
    <t>Difusión y Publicidad de Información sobre actividades de interés municipal.</t>
  </si>
  <si>
    <t>No de publicaciones especiales realizados</t>
  </si>
  <si>
    <t xml:space="preserve"> No de publicaciones especiales programados</t>
  </si>
  <si>
    <t>No de publicaciones especiales realizados  /  No de publicaciones especiales programados</t>
  </si>
  <si>
    <t>Plan anual de Capacitación al personal del CBA Realizado</t>
  </si>
  <si>
    <t>Plan anual de Capacitación Realizado</t>
  </si>
  <si>
    <t>Plan Anual  de cacacitación programado</t>
  </si>
  <si>
    <t>Plan anual de Capacitación Realizado  / Plan Anual  de cacacitación programado</t>
  </si>
  <si>
    <t>Sistema de pruebas psicométricas para el Concurso de méritos y oposición contratado</t>
  </si>
  <si>
    <t>Sistema de pruebas psicométricas para el Concurso de méritos y oposición adquirido</t>
  </si>
  <si>
    <t>Sistema de pruebas psicométricas para el Concurso de méritos y oposición por adquirir</t>
  </si>
  <si>
    <t>Sistema de pruebas psicométricas para el Concurso de méritos y oposición adquirido  / Sistema de pruebas psicométricas para el Concurso de méritos y oposición por adquirir</t>
  </si>
  <si>
    <t xml:space="preserve">Laboratorios informático para toma de pruebas de conocimiento y psicométricas  alquilados para el Concurso de méritos y oposición </t>
  </si>
  <si>
    <t xml:space="preserve">Laboratorios informático para toma de pruebas de conocimiento y psicométricas por alquilar para el Concurso de méritos y oposición </t>
  </si>
  <si>
    <t xml:space="preserve">Laboratorios informático para toma de pruebas de conocimiento y psicométricas  alquilados para el Concurso de méritos y oposición   / Laboratorios informático para toma de pruebas de conocimiento y psicométricas por alquilar para el Concurso de méritos y oposición </t>
  </si>
  <si>
    <t>Ejcución presupuestaria en la dotación de uniformes y vestimentas para servidores y trabajadores de la institución</t>
  </si>
  <si>
    <t xml:space="preserve">% de Ejecución presupuestaria en la dotación de uniformes y vestimentas para servidores y trabajadores de la institución </t>
  </si>
  <si>
    <t>% de Ejecución presupuestaria presupuestaria en la dotación de uniformes y vestimentas para servidores y trabajadores de la institución planificada</t>
  </si>
  <si>
    <t xml:space="preserve">Desvinculación Laboral </t>
  </si>
  <si>
    <t xml:space="preserve">% de Ejecución presupuestaria en Desvinculación Laboral </t>
  </si>
  <si>
    <t>% de Ejecución presupuestaria en Desvinculación Laboral planificada</t>
  </si>
  <si>
    <t>% de Ejecución presupuestaria en Desvinculación Laboral   / % de Ejecución presupuestaria en Desvinculación Laboral planificada</t>
  </si>
  <si>
    <t xml:space="preserve">Ejecutar presupuestaria en el sistema de remuneraciones y de viáticos, para garantizar la gestión oportuna del talento humano de la institución. </t>
  </si>
  <si>
    <t>%  de ejecución presupuestaria cumplimiento del Diseño y Ejecución del plan de talento humano Ejecutado</t>
  </si>
  <si>
    <t>%  de ejecución presupuestaria cumplimiento del Diseño y Ejecución del plan de talento humano programado</t>
  </si>
  <si>
    <t>%  de ejecución presupuestaria cumplimiento del Diseño y Ejecución del plan de talento humano Ejecutado  / %  de ejecución presupuestaria cumplimiento del Diseño y Ejecución del plan de talento humano programado</t>
  </si>
  <si>
    <t>Consultoria para la evaluación y control de riesgos informáticos realizada</t>
  </si>
  <si>
    <t>No de  consultorias realizadas</t>
  </si>
  <si>
    <t>Número de  consultorias  Planificadas</t>
  </si>
  <si>
    <t>No de  consultorias realizadas  / Número de  consultorias  Planificadas</t>
  </si>
  <si>
    <t>No de  contratos para el servicio de Web Hosting, Correo Electronico, Nube Computacional, Migración de Cuentas, Actualización del CMS y Soporte realizados</t>
  </si>
  <si>
    <t>No de  contratos para el servicio de Web Hosting, Correo Electronico, Nube Computacional, Migración de Cuentas, Actualización del CMS y Soporte planificados</t>
  </si>
  <si>
    <t>Certificados de Seguridad SSL WILDCARD para los portales alojados en la plataforma de Web Hosting y nube computacional adquiridos</t>
  </si>
  <si>
    <t>No de Certificados de Seguridad SSL WILDCARD para los portales alojados en la plataforma de Web Hosting y nube computacional adquiridos</t>
  </si>
  <si>
    <t>No de Certificados de Seguridad SSL WILDCARD para los portales alojados en la plataforma de Web Hosting y nube computacional por adquirir</t>
  </si>
  <si>
    <t>No de Certificados de Seguridad SSL WILDCARD para los portales alojados en la plataforma de Web Hosting y nube computacional adquiridos  / No de Certificados de Seguridad SSL WILDCARD para los portales alojados en la plataforma de Web Hosting y nube computacional por adquirir</t>
  </si>
  <si>
    <t>Dominios para los portales alojados en la plataforma de Web Hosting y nube computacional contratados</t>
  </si>
  <si>
    <t>No de dominios para los portales alojados en la plataforma de Web Hosting y nube computacional adquiridos</t>
  </si>
  <si>
    <t>No de dominios para los portales alojados en la plataforma de Web Hosting y nube computacional programados</t>
  </si>
  <si>
    <t>No de dominios para los portales alojados en la plataforma de Web Hosting y nube computacional adquiridos  / No de dominios para los portales alojados en la plataforma de Web Hosting y nube computacional programados</t>
  </si>
  <si>
    <t>No de  Licencias adquiridas</t>
  </si>
  <si>
    <t>No de  Licencias por adquirir</t>
  </si>
  <si>
    <t>Mantenimiento y/o soporte de Licencias de Software realizado</t>
  </si>
  <si>
    <t>No de Mantenimientos  y/o soporte de Licencias de Software realizados</t>
  </si>
  <si>
    <t>No de Mantenimientos y/o soporte de Licencias de Software planificados</t>
  </si>
  <si>
    <t>No de Mantenimientos  y/o soporte de Licencias de Software realizados  / No de Mantenimientos y/o soporte de Licencias de Software planificados</t>
  </si>
  <si>
    <t>Adquisición y/o Mantenimiento de Licencias ADOBE</t>
  </si>
  <si>
    <t>No de adquisiciones/ Mantenimientos  de licencias ADOBE realizados</t>
  </si>
  <si>
    <t>No de adquisiciones/ Mantenimientos  de licencias ADOBE planificados</t>
  </si>
  <si>
    <t>No de adquisiciones/ Mantenimientos  de licencias ADOBE realizados  / No de adquisiciones/ Mantenimientos  de licencias ADOBE planificados</t>
  </si>
  <si>
    <t>Adquisición y/o Mantenimiento de Licencias ESRI-ARCGIS</t>
  </si>
  <si>
    <t>No de Mantenimientos de Licencias ESRI-ARCGIS realizados</t>
  </si>
  <si>
    <t>No de Mantenimientos de Licencias ESRI-ARCGIS planificados</t>
  </si>
  <si>
    <t>No de Mantenimientos de Licencias ESRI-ARCGIS realizados  / No de Mantenimientos de Licencias ESRI-ARCGIS planificados</t>
  </si>
  <si>
    <t>Licencia SCRIPCASE ENTERPRISE EDITION, incluido soporte para 6 usuarios contratadas</t>
  </si>
  <si>
    <t>No de  licencias SCRIPCASE ENTERPRISE EDITION, incluido soporte para 6 usuarios adquiridas</t>
  </si>
  <si>
    <t>No de  licencias SCRIPCASE ENTERPRISE EDITION, incluido soporte para 6 usuarios programadas</t>
  </si>
  <si>
    <t>No de  licencias SCRIPCASE ENTERPRISE EDITION, incluido soporte para 6 usuarios adquiridas  / No de  licencias SCRIPCASE ENTERPRISE EDITION, incluido soporte para 6 usuarios programadas</t>
  </si>
  <si>
    <t>Licencias Corporativas Antivirus para el CBA adquiridas</t>
  </si>
  <si>
    <t>No de  licencias Licencias Corporativas Antivirus para AME Matriz y  UTR´s adquiridas</t>
  </si>
  <si>
    <t>No de  licencias Licencias Corporativas Antivirus para AME Matriz y  UTR´s. programadas</t>
  </si>
  <si>
    <t>No de  licencias Licencias Corporativas Antivirus para el CBA adquiridas  / No de  licencias Licencias Corporativas Antivirus para el CBA programadas</t>
  </si>
  <si>
    <t>Suscripción anual al servicio de Consultas Juridicas en línea</t>
  </si>
  <si>
    <t xml:space="preserve">No de suscripciones anuales al servicio de Consultas Juridicas en línea </t>
  </si>
  <si>
    <t>No de suscripciones anuales al servicio de Consultas Juridicas en línea programadas</t>
  </si>
  <si>
    <t>No de suscripciones anuales al servicio de Consultas Juridicas en línea   / No de suscripciones anuales al servicio de Consultas Juridicas en línea programadas</t>
  </si>
  <si>
    <t xml:space="preserve">% de Ejecución presupuestaria en la adqusición Equipos Informaticos </t>
  </si>
  <si>
    <t>% de Ejecución presupuestaria en la adqusición Equipos Informaticos programada</t>
  </si>
  <si>
    <t>% de Ejecución presupuestaria en la adqusición Equipos    / % de Ejecución presupuestaria en la adqusición Equipos programada</t>
  </si>
  <si>
    <t>Dispositivos de Red y/o Telefonia IP adquiridos</t>
  </si>
  <si>
    <t>No de Dispositivos de Red y/o Telefonia IP  adquiridos</t>
  </si>
  <si>
    <t>No de Dispositivos de Red y/o Telefonia IP  programados</t>
  </si>
  <si>
    <t>No de Dispositivos de Red y/o Telefonia IP  adquiridos  / No de Dispositivos de Red y/o Telefonia IP  programados</t>
  </si>
  <si>
    <t xml:space="preserve">Mantenimiento y Soporte de Sistemas Informáticos </t>
  </si>
  <si>
    <t>No de Mantenimientos y Soporte de Sistemas Informáticos AME realizados</t>
  </si>
  <si>
    <t xml:space="preserve">No de Mantenimientos y Soporte de Sistemas Informáticos AME planificados </t>
  </si>
  <si>
    <t xml:space="preserve">No de Mantenimientos y Soporte de Sistemas Informáticos realizados  / No de Mantenimientos y Soporte de Sistemas Informáticos planificados </t>
  </si>
  <si>
    <t>Porcentaje de Capacitaciones realizadas</t>
  </si>
  <si>
    <t>Migración y Unificación de aplicaciones AME hacia una nueva plataforma tecnológica en entornos WEB</t>
  </si>
  <si>
    <t>No de Migraciónes y Unificaciones de aplicaciones AME hacia una nueva plataforma tecnológica en entornos WEB</t>
  </si>
  <si>
    <t>No de Migraciones y Unificaciones  de aplicaciones AME hacia una nueva plataforma tecnológica en entornos WEB programadas</t>
  </si>
  <si>
    <t>No de Migraciónes y Unificaciones de aplicaciones AME hacia una nueva plataforma tecnológica en entornos WEB  / No de Migraciones y Unificaciones  de aplicaciones AME hacia una nueva plataforma tecnológica en entornos WEB programadas</t>
  </si>
  <si>
    <t>Mantenimiento y/o Soporte de  Bases de Datos de los sistemas del CBA</t>
  </si>
  <si>
    <t>No de Mantenimientos y/o Soporte de  Bases de Datos de los sistemas de la AME</t>
  </si>
  <si>
    <t>No de Mantenimientos y/o Soporte de  Bases de Datos de los sistemas de la AME programadas</t>
  </si>
  <si>
    <t>No de Mantenimientos y/o Soporte de  Bases de Datos de los sistemas del CBA  / No de Mantenimientos y/o Soporte de  Bases de Datos de los sistemas del CBA programadas</t>
  </si>
  <si>
    <t>Mantenimiento Preventivo y/o Correctivo de Equipos Informáticos, Imagen e Impresion de la AME.</t>
  </si>
  <si>
    <t>No de Mantenimientos Preventivos y/o Correctivos de Equipos Informáticos, Imagen e Impresion de la AME.</t>
  </si>
  <si>
    <t>No de Mantenimientos Preventivos y/o Correctivos de Equipos Informáticos, Imagen e Impresion de la AME programados</t>
  </si>
  <si>
    <t>No de Mantenimientos Preventivos y/o Correctivos de Equipos Informáticos, Imagen e Impresion de la AME.  / No de Mantenimientos Preventivos y/o Correctivos de Equipos Informáticos, Imagen e Impresion de la AME programados</t>
  </si>
  <si>
    <t>Mantenimiento Preventivo y/o Correctivo de Servidores, Equipos de Red Y Telefonìa IP.</t>
  </si>
  <si>
    <t>No de Mantenimientos Preventivos y/o Correctivos de  de Servidores, Equipos de Red y Telefonìa IP.</t>
  </si>
  <si>
    <t>No de Mantenimientos Preventivos y/o Correctivos de  de Servidores, Equipos de Red Y Telefonìa IP  programados</t>
  </si>
  <si>
    <t>No de Mantenimientos Preventivos y/o Correctivos de  de Servidores, Equipos de Red y Telefonìa IP.  / No de Mantenimientos Preventivos y/o Correctivos de  de Servidores, Equipos de Red Y Telefonìa IP  programados</t>
  </si>
  <si>
    <t>Licencias de herramientas informáticas de capacitación adquiridas</t>
  </si>
  <si>
    <t>No de de licencias de herramientas informáticas para capacitación adquiridas</t>
  </si>
  <si>
    <t>No de de licencias de herramientas informáticas para capacitación programadas</t>
  </si>
  <si>
    <t>No de de licencias de herramientas informáticas para capacitación adquiridas  / No de de licencias de herramientas informáticas para capacitación programadas</t>
  </si>
  <si>
    <t>Actualización y mantenimiento del portal institucional y aplicativos móviles</t>
  </si>
  <si>
    <t>No de Actualizaciones y mantenimiento de AMEVirtual y  aplicativos móviles realizadas</t>
  </si>
  <si>
    <t>No de Actualizaciones y mantenimientos de AMEVirtual y  aplicativos móviles planificadas</t>
  </si>
  <si>
    <t>No de Actualizaciones y mantenimiento del portal institucional y aplicativos móviles realizadas  / No de Actualizaciones y mantenimientos del portal institucional y aplicativos móviles planificadas</t>
  </si>
  <si>
    <t>Mantenimiento del Data Center realizado</t>
  </si>
  <si>
    <t>No de mantenimeintos al Data Center realizados</t>
  </si>
  <si>
    <t>No de mantenimeintos al Data Center programados</t>
  </si>
  <si>
    <t>No de mantenimeintos al Data Center realizados  / No de mantenimeintos al Data Center programados</t>
  </si>
  <si>
    <t>Presupuesto Ejecutado en la adquisición de Partes y Repuestos de equipos informáticos, imagen e impresión</t>
  </si>
  <si>
    <t xml:space="preserve">%  de ejecución presupuestaria en la adquisición de Partes y Repuestos </t>
  </si>
  <si>
    <t>%  de ejecución presupuestaria en la adquisición de Partes y Repuestos programada</t>
  </si>
  <si>
    <t>%  de ejecución presupuestaria en la adquisición de Partes y Repuestos   / %  de ejecución presupuestaria en la adquisición de Partes y Repuestos programada</t>
  </si>
  <si>
    <t>Dispositivos y Certificados para Firma Electrónica adquiridos</t>
  </si>
  <si>
    <t>No de Certificados y Dispositivos Adquiridos</t>
  </si>
  <si>
    <t>No de Certificados y Dispositivos  programados</t>
  </si>
  <si>
    <t>No de Certificados y Dispositivos Adquiridos  / No de Certificados y Dispositivos  programados</t>
  </si>
  <si>
    <t>Diseño y ejecución de eventos de capacitación para fortalecer las competencias y gestión institucional</t>
  </si>
  <si>
    <t>No de eventos de capacitación  para fortalecer las competencias municipales y la gestión institucional ejecutados</t>
  </si>
  <si>
    <t>No de eventos de capacitación  para fortalecer las competencias municipales y la gestión institucional programadas</t>
  </si>
  <si>
    <t>No de eventos de capacitación  para fortalecer las competencias y gestión institucional ejecutados  / No de eventos de capacitación para fortalecer las competencias y gestión institucional programadas</t>
  </si>
  <si>
    <t>Desarrollo de cursos virtuales sobre competencias</t>
  </si>
  <si>
    <t xml:space="preserve">Cursos virtuales sobre competencias municipales desarrollados  </t>
  </si>
  <si>
    <t xml:space="preserve">Cursos virtuales sobre competencias municipales programados  </t>
  </si>
  <si>
    <t xml:space="preserve">Cursos virtuales sobre competencias desarrollados    / Cursos virtuales sobre competencias programados  </t>
  </si>
  <si>
    <t>Alianzas estratégicas con el CBA con fortalecimiento institucional</t>
  </si>
  <si>
    <t xml:space="preserve">No de Convenios Firmados para el establecimiento de estrategias 
</t>
  </si>
  <si>
    <t xml:space="preserve">No de Convenios  para el establecimiento de estrategias programado
</t>
  </si>
  <si>
    <t xml:space="preserve">No de Convenios Firmados para fortalecimiento institucional
  / No de Convenios  para para fortalecimiento institucional programado
</t>
  </si>
  <si>
    <t>Cuadernillos de capacitación y material de estudios impresos</t>
  </si>
  <si>
    <t xml:space="preserve">No de cuadernillos de capacitación y material de estudios impresos </t>
  </si>
  <si>
    <t>No de cuadernillos de capacitación y material de estudios a imprimir</t>
  </si>
  <si>
    <t>No de cuadernillos de capacitación y material de estudios impresos   / No de cuadernillos de capacitación y material de estudios a imprimir</t>
  </si>
  <si>
    <t>Planes, programas y proyectos para fortalecimiento institucional</t>
  </si>
  <si>
    <t>No de de Planes, programas y proyectos para fortalecimiento de capacidades de los gad’s municipales realizados</t>
  </si>
  <si>
    <t>No de Planes, programas y proyectos para fortalecimiento de capacidades de los gad’s municipales planificados</t>
  </si>
  <si>
    <t>No de de Planes, programas y proyectos fortalecimiento institucional realizados  / No de Planes, programas y proyectos  fortalecimiento institucional planificados</t>
  </si>
  <si>
    <t>Cursos virtuales de capacitación para el personal del CBA</t>
  </si>
  <si>
    <t>Numero de municipios capacitados</t>
  </si>
  <si>
    <t>Total Municipios</t>
  </si>
  <si>
    <t>Numero de personal del CBA capacitados  / Total personal del CBA</t>
  </si>
  <si>
    <t>Diseño, Publicación e impresión de herramientas / instrumentos técnicos para el fortalecimiento de la gestión institucional del CBA realizados</t>
  </si>
  <si>
    <t>No de Herramientas o instrumentos técnicos/Herramientas o instrumentos técnicos realizados</t>
  </si>
  <si>
    <t>No de Herramientas o instrumentos técnicos/Herramientas o instrumentos técnicos planificados</t>
  </si>
  <si>
    <t>No de Herramientas o instrumentos técnicos/Herramientas o instrumentos técnicos realizados  / No de Herramientas o instrumentos técnicos/Herramientas o instrumentos técnicos planificados</t>
  </si>
  <si>
    <t>Fomentar el desarrollo institucional a través de talleres, foros, seminarios y otros</t>
  </si>
  <si>
    <t xml:space="preserve">No de Eventos realizados para fortalecer el desarrollo turístico municpal </t>
  </si>
  <si>
    <t xml:space="preserve">No de Eventos planificados para fortalecer el desarrollo turístico municpal </t>
  </si>
  <si>
    <t>No de Eventos realizados para fortalecer el desarrollo institucional  / No de Eventos planificados para fortalecer el desarrollo institucional</t>
  </si>
  <si>
    <t>Estudios de preinversión realizados mediante la firma de convenios</t>
  </si>
  <si>
    <t>Número de convenios suscritos</t>
  </si>
  <si>
    <t>Número de convenios  programados</t>
  </si>
  <si>
    <t>Número de convenios suscritos  / Número de convenios  programados</t>
  </si>
  <si>
    <t>Asistencia técnica de calidad mediante la firma de convenios</t>
  </si>
  <si>
    <t>PLAN OPERATIVO ANUAL 2026</t>
  </si>
  <si>
    <t xml:space="preserve">Meta Anual </t>
  </si>
  <si>
    <r>
      <rPr>
        <b/>
        <u/>
        <sz val="9"/>
        <color theme="0"/>
        <rFont val="Arial"/>
        <family val="2"/>
      </rPr>
      <t>Nota Explicativa</t>
    </r>
    <r>
      <rPr>
        <sz val="9"/>
        <color theme="0"/>
        <rFont val="Arial"/>
        <family val="2"/>
      </rPr>
      <t>: Colocar la meta anual proyectada respecto al indicador</t>
    </r>
  </si>
  <si>
    <t>-</t>
  </si>
  <si>
    <r>
      <t xml:space="preserve">CUERPO DE BOMBEROS DE AMBATO
</t>
    </r>
    <r>
      <rPr>
        <b/>
        <sz val="10"/>
        <rFont val="Batang"/>
        <family val="1"/>
        <charset val="129"/>
      </rPr>
      <t>ANEXO</t>
    </r>
    <r>
      <rPr>
        <b/>
        <sz val="10"/>
        <color indexed="60"/>
        <rFont val="Batang"/>
        <family val="1"/>
        <charset val="129"/>
      </rPr>
      <t xml:space="preserve"> </t>
    </r>
    <r>
      <rPr>
        <b/>
        <sz val="10"/>
        <color indexed="8"/>
        <rFont val="Batang"/>
        <family val="1"/>
        <charset val="129"/>
      </rPr>
      <t>PLAN OPERATIVO ANUAL 2025</t>
    </r>
  </si>
  <si>
    <t xml:space="preserve">DIRECCIÓN DE OPERACIONES </t>
  </si>
  <si>
    <r>
      <rPr>
        <b/>
        <i/>
        <sz val="12"/>
        <color rgb="FF000000"/>
        <rFont val="Calibri"/>
        <family val="2"/>
        <scheme val="minor"/>
      </rPr>
      <t xml:space="preserve">MISIÓN DE LA UNIDAD: </t>
    </r>
    <r>
      <rPr>
        <i/>
        <sz val="12"/>
        <color rgb="FF000000"/>
        <rFont val="Calibri"/>
        <family val="2"/>
        <scheme val="minor"/>
      </rPr>
      <t>Gestionar las actividades para la atencion de emergencias y prestacion de servicios cumpliendo la normativa vigente.</t>
    </r>
  </si>
  <si>
    <r>
      <rPr>
        <b/>
        <i/>
        <sz val="12"/>
        <rFont val="Calibri"/>
        <family val="2"/>
        <scheme val="minor"/>
      </rPr>
      <t>OBJETIVOS:</t>
    </r>
    <r>
      <rPr>
        <i/>
        <sz val="12"/>
        <rFont val="Calibri"/>
        <family val="2"/>
        <scheme val="minor"/>
      </rPr>
      <t xml:space="preserve"> Mejorar la capacidad de respuesta operativa en la atención de emergencias.
</t>
    </r>
  </si>
  <si>
    <t xml:space="preserve">ITEM </t>
  </si>
  <si>
    <t>TOTAL PARTIDA</t>
  </si>
  <si>
    <t>ADQUISICIÓN DEL SERVIVICIODE  RECARGA DE NITROGENO PARA PRESURIZACION DE EXTINTORES DEL CBA</t>
  </si>
  <si>
    <t>NITROGENO  PLURIANUAL</t>
  </si>
  <si>
    <t>EJECUCIÓN/CERTIFICADO</t>
  </si>
  <si>
    <t>ADQUISICION DE COMBUSTIBLE</t>
  </si>
  <si>
    <t>COMBUSTIBLE ARRASTRE</t>
  </si>
  <si>
    <t>COMBUSTIBLE  PLURIANUAL</t>
  </si>
  <si>
    <t>REEMBOLSO GASOLINA</t>
  </si>
  <si>
    <t>ADQUISICIÓN DEL SERVICIO DE RECARGA DE OXIGENO MEDICINAL PARA EL CBA</t>
  </si>
  <si>
    <t>OXIGENO PLURIANUAL</t>
  </si>
  <si>
    <t>ADQUISICION DEL SERVICIO DE RECARGA Y MANTENIMIENTO DE EXTINTORES (CO2)</t>
  </si>
  <si>
    <t>CO2 PLURIANUAL</t>
  </si>
  <si>
    <t>ADQUISICION DEL SERVICIO DE AGUA EMBOTELLADA PARA EL CBA</t>
  </si>
  <si>
    <t>AGUA ARRASTRE 2025</t>
  </si>
  <si>
    <t>AGUA PLURIANUAL</t>
  </si>
  <si>
    <t xml:space="preserve">ADQUISICION DE PASAJES AEREOS </t>
  </si>
  <si>
    <t xml:space="preserve">PASAJES NACIONALES </t>
  </si>
  <si>
    <t>PASAJES INTERNACIONALES</t>
  </si>
  <si>
    <t xml:space="preserve">SEGURO DE VIAJES </t>
  </si>
  <si>
    <t>VIATICOS INTERIOR</t>
  </si>
  <si>
    <t>NUEVO</t>
  </si>
  <si>
    <t xml:space="preserve">VIATICOS EXTERIOR </t>
  </si>
  <si>
    <t>ADQUISICION DE TANQUEROS PARA ABASTECIMIENTO PARA EL CBA</t>
  </si>
  <si>
    <t>TANQUEROS  ( ARRASTRE)</t>
  </si>
  <si>
    <t>MANTENIIENTO ( ANUAL)</t>
  </si>
  <si>
    <t>ADQUISICIÓN DE VEHICULO CONTRA INCENDIOS  ( ARASTRE)</t>
  </si>
  <si>
    <t>VEHICULO CONTRAINCENDIOS</t>
  </si>
  <si>
    <t>MANTENIMIENTO ANUAL</t>
  </si>
  <si>
    <t xml:space="preserve"> ADQUISICION DE VEHICULOS  DE EMERGENCIA MANTENIMIENTO ARRASTRE  JACINTO </t>
  </si>
  <si>
    <t>MANTENIMIENTO</t>
  </si>
  <si>
    <t>MANTENIMIENTO   CAMIONETAS NUEVAS</t>
  </si>
  <si>
    <t>AQDQUISICION DE MAQUINARIAS Y DE EQUIPOS Y REPUESTOS PARA AMBULANCIAS Y DEPARTAMENTO MEDICO DEL CBA</t>
  </si>
  <si>
    <t>OXÍMETRO DE PULSO</t>
  </si>
  <si>
    <t>TERMOMETRO DIGITAL TIPO PISTOLA CON INFRARROJO</t>
  </si>
  <si>
    <t>NEBULIZADOR PORTATIL</t>
  </si>
  <si>
    <t>GUARDIANES (RECIPIENTE CORTO PUNZANTE)</t>
  </si>
  <si>
    <t>TACHOS DE BASURA INFECCIOSOS COLOR ROJO DE 20 LTS.</t>
  </si>
  <si>
    <t>HUMIDIFICADORES PARA OXÍGENO</t>
  </si>
  <si>
    <t xml:space="preserve">MARTILLO DE PERCUSIÓN </t>
  </si>
  <si>
    <t>LAMPARA DE DIAGNOSTICO PEQUEÑA TIPO ESFERO (LINTERNA PUPILAR)</t>
  </si>
  <si>
    <t>GLUCOMETROS</t>
  </si>
  <si>
    <t>SUCCIONADORES MANUALES</t>
  </si>
  <si>
    <t>BOLSA RESPIRATORIA DE REANIMACIÓN DE NIÑO (BVM)</t>
  </si>
  <si>
    <t>BOLSA RESPIRATORIA DE REANIMACIÓN DE ADULTO (BVM)</t>
  </si>
  <si>
    <t>BOLSA RESPIRATORIA DE REANIMACIÓN DE NEONATAL (BVM)</t>
  </si>
  <si>
    <t>FIJADORES DE CABEZA PARA ADULTO</t>
  </si>
  <si>
    <t>TORNIQUETE HEMOSTATICO</t>
  </si>
  <si>
    <t>CAMPANA DE PINARD</t>
  </si>
  <si>
    <t>SET DE INSTRUMENTAL PARA ATENCIÓN DE PARTO</t>
  </si>
  <si>
    <t>BATERIAS PARA DEA SKILLER FREED EASY</t>
  </si>
  <si>
    <t>MAQUINA GENERADORAS DE OZONO</t>
  </si>
  <si>
    <t>CAMILLA TELESCOPICA</t>
  </si>
  <si>
    <t>DOPPLER PORTATILES</t>
  </si>
  <si>
    <t>ESTETOSCOPIOS</t>
  </si>
  <si>
    <t>TENSIOMETRO</t>
  </si>
  <si>
    <t>DESFIBRILADOR BIFASICO CON MONITOR</t>
  </si>
  <si>
    <t>KIT DE FERULAS DE INMOVILIZACIÓN DE EXTREMIDADES</t>
  </si>
  <si>
    <t>COLCHONETA DE VACIO</t>
  </si>
  <si>
    <t>NEGATOSCOPIO</t>
  </si>
  <si>
    <t>SET DE DIAGNOSTICO</t>
  </si>
  <si>
    <t>TIJERA RAPTOR</t>
  </si>
  <si>
    <t>FIJADORES DE CABEZA PEDIATRICO</t>
  </si>
  <si>
    <t>CAMILLA PEGABLE</t>
  </si>
  <si>
    <t>CAMILLA TIPO PALA PARA AMBULANCIA</t>
  </si>
  <si>
    <t>TERMOHIGRÓMETRO DIGITAL</t>
  </si>
  <si>
    <t>MANTENIMIENTO VIGENCIA TEGNOLOGICA</t>
  </si>
  <si>
    <t>PROVISION PARA EMERGENCIAS</t>
  </si>
  <si>
    <t>EQUIPOS DE RESPIRACION AUTONOMA</t>
  </si>
  <si>
    <t>ADQUISICION DE EQUIPOS, HERRAMIENTAS Y ACCESORIOS PARA  LOS GRUPOS ESPECIALES USAR Y BRIF DEL CBA</t>
  </si>
  <si>
    <t>UNIDAD DE RESCATE</t>
  </si>
  <si>
    <t>ADQUISICION DE UN VEHICULO PARA MOVILIZACION DEL PERSONAL ADMINISTRATIVO</t>
  </si>
  <si>
    <t>MANTENIMIENTO  POR VIGENCIA TECNOLOGICA</t>
  </si>
  <si>
    <t xml:space="preserve">MATENIMIENTO </t>
  </si>
  <si>
    <t>CONDECORACIONES Y MEDALLAS</t>
  </si>
  <si>
    <t>ADQUISICIÓN DE CAMPAMENTACION PARA GRUPO USAR ( ARRASTRE)</t>
  </si>
  <si>
    <t>ADQUISICIÓN DE CAMPAMENTACIÓN PARA EL GRUPO USAR</t>
  </si>
  <si>
    <t>MANTENIMIENTO Y CALIBRACIÓN ERA ( PLURIANUAL)</t>
  </si>
  <si>
    <t>MANTENIMIENTO Y CALIBRACIÓN ERAS</t>
  </si>
  <si>
    <t xml:space="preserve">ELABORADO POR: </t>
  </si>
  <si>
    <t>APROBADO POR:</t>
  </si>
  <si>
    <t>LIC. MONICA RODRIGUEZ</t>
  </si>
  <si>
    <t>TNTE. FABIAN SANCHEZ</t>
  </si>
  <si>
    <t>SECRETARIA OPE</t>
  </si>
  <si>
    <t>DIRECTOR DE OPERACIONES</t>
  </si>
  <si>
    <t>N/A</t>
  </si>
  <si>
    <t>ORDENES DE COMPRAS ADJUDICADO</t>
  </si>
  <si>
    <t>530301-530302-570201-530304</t>
  </si>
  <si>
    <t>SBOF. JHONY YANEZ</t>
  </si>
  <si>
    <t>840105-530405</t>
  </si>
  <si>
    <t>840104-531404-530826-530805-530808</t>
  </si>
  <si>
    <t>PORCENTAJE UTIIZADO</t>
  </si>
  <si>
    <t>ADQUISICIÓN DE EQUIPOS HERRAMIENTAS Y ACCESORIOS PARA LOS GRUPOS ESPECIALES USAR Y BRIF DEL CBA</t>
  </si>
  <si>
    <t>840104-531406-840111-530811</t>
  </si>
  <si>
    <t xml:space="preserve">ADQUISICIÓN VEHICULO TIPO BUS MANTENIMIENTO </t>
  </si>
  <si>
    <t xml:space="preserve">ADQISICIÓN DE ESQUIPOS DE PROTECCION PERSONAL PARA RESCATE DEL PERSONAL OPERATIVO </t>
  </si>
  <si>
    <t>ADQUISICION DE CAMPAMENTACION  GRUPO USAR</t>
  </si>
  <si>
    <t>MANTENIMIENTO Y CALIBRACION HEAS ( PLURIANUAL)</t>
  </si>
  <si>
    <t>ADQUISICIÓN DE VEHÍCULO TIPO BUS PARA MOVILIZACIÓN DEL PERSONAL DEL CBA</t>
  </si>
  <si>
    <t>ADQUISICIÓN DE DOS VEHÍCULOS DE RESCATE PARA EL CBA</t>
  </si>
  <si>
    <t>“ADQUISICIÓN DE VEHÍCULOS LOGÍSTICOS PARA LOS GRUPOS ESPECIALIZADOS USAR/BRIF DEL CBA</t>
  </si>
  <si>
    <t>VEHICULO DE TRANSPORTE LOGISTICO BRIF</t>
  </si>
  <si>
    <t>VEHICULO DE TRANSPORTE LOGISITICO USAR</t>
  </si>
  <si>
    <t>ADQUISICIÓN DE EQUIPOS DE PROTECCIÓN PERSONAL PARA RESCATE DEL PERSONAL OPERATIVO DEL CUERPO DE BOMBEROS DE AMBATO</t>
  </si>
  <si>
    <t>531404-530811-530813-531403-531404-531406-531408-531411-840104-840106-840111</t>
  </si>
  <si>
    <t>ADQUISICION DE EQUIPOS, HERRAMIENTAS Y ACCESORIOS PARA  LOS GRUPOS ESPECIALES USAR Y BRIF DEL CBA ( ARRASTRE)</t>
  </si>
  <si>
    <t>AQDQUISICION DE MAQUINARIAS Y DE EQUIPOS Y REPUESTOS PARA AMBULANCIAS Y DEPARTAMENTO MEDICO DEL CBA ( ARRASTRE)</t>
  </si>
  <si>
    <t>CONTRATACIÓN DE UNA POLIZA DE SEGUROS PARA EL CAN</t>
  </si>
  <si>
    <t>CBO. DIEGO GAMBOA</t>
  </si>
  <si>
    <t>POLIZA PARA CAN</t>
  </si>
  <si>
    <t>ADQUISICIÓN DE DOS VEHÍCULOS DE RESCATE PARA EL CBA ( MAS MANTENIMIENTO)</t>
  </si>
  <si>
    <t>“ADQUISICIÓN DE VEHÍCULOS LOGÍSTICOS PARA LOS GRUPOS ESPECIALIZADOS USAR/BRIF DEL CBA ( MAS MANTENIMIENTO)</t>
  </si>
  <si>
    <t>ADQUISICIÓN DEL SERVIVICIO DE  RECARGA DE NITROGENO PARA PRESURIZACION DE EXTINTORES DEL CBA</t>
  </si>
  <si>
    <t>MANTENIMIENTO VEHÍCULOS JACINTO</t>
  </si>
  <si>
    <t>MANTENIMIENTO CAMIONETAS 7</t>
  </si>
  <si>
    <t>ADQUISICIÓN DE TANQUEROS PARA ABASTECIMIENTO DEL CBA</t>
  </si>
  <si>
    <t>ADQUISICIÓN DE UN VEHICULO PARA MOVILIZACIÓN DEL PERSONAL ADMINISTRTIVO(  MANTENIMIENTO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</si>
</sst>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$&quot;#,##0.00"/>
    <numFmt numFmtId="167" formatCode="_ * #,##0.00_ ;_ * \-#,##0.00_ ;_ * \-??_ ;_ @_ 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7"/>
      <color theme="1"/>
      <name val="Arial"/>
      <family val="2"/>
    </font>
    <font>
      <b/>
      <sz val="22"/>
      <name val="Arial"/>
      <family val="2"/>
    </font>
    <font>
      <b/>
      <sz val="7"/>
      <name val="Arial"/>
      <family val="2"/>
    </font>
    <font>
      <b/>
      <sz val="7"/>
      <color theme="1"/>
      <name val="Arial"/>
      <family val="2"/>
    </font>
    <font>
      <b/>
      <sz val="1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theme="0"/>
      <name val="Arial"/>
      <family val="2"/>
    </font>
    <font>
      <b/>
      <u/>
      <sz val="9"/>
      <color theme="0"/>
      <name val="Arial"/>
      <family val="2"/>
    </font>
    <font>
      <u/>
      <sz val="9"/>
      <color theme="0"/>
      <name val="Arial"/>
      <family val="2"/>
    </font>
    <font>
      <b/>
      <sz val="9"/>
      <color theme="0"/>
      <name val="Arial"/>
      <family val="2"/>
    </font>
    <font>
      <u val="singleAccounting"/>
      <sz val="9"/>
      <color theme="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Batang"/>
      <family val="1"/>
      <charset val="129"/>
    </font>
    <font>
      <sz val="8"/>
      <name val="Batang"/>
      <family val="1"/>
      <charset val="129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Batang"/>
      <family val="1"/>
      <charset val="129"/>
    </font>
    <font>
      <b/>
      <sz val="10"/>
      <color rgb="FFC00000"/>
      <name val="Batang"/>
      <family val="1"/>
      <charset val="129"/>
    </font>
    <font>
      <b/>
      <sz val="10"/>
      <color indexed="60"/>
      <name val="Batang"/>
      <family val="1"/>
      <charset val="129"/>
    </font>
    <font>
      <b/>
      <sz val="10"/>
      <color indexed="8"/>
      <name val="Batang"/>
      <family val="1"/>
      <charset val="129"/>
    </font>
    <font>
      <sz val="10"/>
      <name val="Batang"/>
      <family val="1"/>
      <charset val="129"/>
    </font>
    <font>
      <b/>
      <sz val="12"/>
      <name val="Batang"/>
      <family val="1"/>
      <charset val="129"/>
    </font>
    <font>
      <sz val="12"/>
      <name val="Batang"/>
      <family val="1"/>
      <charset val="129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0"/>
      <name val="Baskerville Old Face"/>
      <family val="1"/>
    </font>
    <font>
      <b/>
      <sz val="12"/>
      <name val="Baskerville Old Face"/>
      <family val="1"/>
    </font>
    <font>
      <sz val="12"/>
      <name val="Baskerville Old Face"/>
      <family val="1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color theme="0"/>
      <name val="Batang"/>
      <family val="1"/>
      <charset val="129"/>
    </font>
    <font>
      <sz val="10"/>
      <color theme="0"/>
      <name val="Batang"/>
      <family val="1"/>
      <charset val="129"/>
    </font>
    <font>
      <b/>
      <sz val="12"/>
      <color theme="0"/>
      <name val="Batang"/>
      <family val="1"/>
      <charset val="129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7"/>
      <name val="Batang"/>
      <family val="1"/>
      <charset val="129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7"/>
      <color theme="1"/>
      <name val="Batang"/>
      <family val="1"/>
      <charset val="129"/>
    </font>
    <font>
      <sz val="12"/>
      <color theme="1"/>
      <name val="Batang"/>
      <family val="1"/>
      <charset val="129"/>
    </font>
    <font>
      <sz val="10"/>
      <color theme="1"/>
      <name val="Batang"/>
      <family val="1"/>
      <charset val="129"/>
    </font>
    <font>
      <sz val="18"/>
      <name val="Batang"/>
      <family val="1"/>
      <charset val="129"/>
    </font>
    <font>
      <sz val="14"/>
      <name val="Batang"/>
      <family val="1"/>
      <charset val="129"/>
    </font>
    <font>
      <sz val="20"/>
      <name val="Batang"/>
      <family val="1"/>
      <charset val="129"/>
    </font>
    <font>
      <sz val="16"/>
      <name val="Batang"/>
      <family val="1"/>
      <charset val="129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"/>
      <color rgb="FF000000"/>
      <name val="Batang"/>
      <family val="1"/>
      <charset val="129"/>
    </font>
    <font>
      <b/>
      <sz val="7"/>
      <color rgb="FF000000"/>
      <name val="Batang"/>
      <family val="1"/>
      <charset val="129"/>
    </font>
    <font>
      <b/>
      <sz val="7"/>
      <color rgb="FF000000"/>
      <name val="Batang"/>
      <family val="1"/>
      <charset val="129"/>
    </font>
    <font>
      <b/>
      <sz val="7"/>
      <name val="Batang"/>
      <family val="1"/>
      <charset val="129"/>
    </font>
    <font>
      <b/>
      <sz val="7"/>
      <color theme="1"/>
      <name val="Batang"/>
      <family val="1"/>
      <charset val="129"/>
    </font>
    <font>
      <sz val="7"/>
      <color rgb="FFFF0000"/>
      <name val="Batang"/>
      <family val="1"/>
      <charset val="129"/>
    </font>
  </fonts>
  <fills count="19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ill="0" applyBorder="0" applyAlignment="0" applyProtection="0"/>
    <xf numFmtId="43" fontId="1" fillId="0" borderId="0" applyFont="0" applyFill="0" applyBorder="0" applyAlignment="0" applyProtection="0"/>
  </cellStyleXfs>
  <cellXfs count="29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43" fontId="11" fillId="3" borderId="3" xfId="0" applyNumberFormat="1" applyFont="1" applyFill="1" applyBorder="1" applyAlignment="1">
      <alignment horizontal="center" vertical="center" wrapText="1"/>
    </xf>
    <xf numFmtId="10" fontId="11" fillId="3" borderId="7" xfId="2" applyNumberFormat="1" applyFont="1" applyFill="1" applyBorder="1" applyAlignment="1">
      <alignment horizontal="center" vertical="center" wrapText="1"/>
    </xf>
    <xf numFmtId="10" fontId="11" fillId="3" borderId="3" xfId="2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43" fontId="12" fillId="4" borderId="3" xfId="0" applyNumberFormat="1" applyFont="1" applyFill="1" applyBorder="1" applyAlignment="1">
      <alignment horizontal="left" vertical="center" wrapText="1"/>
    </xf>
    <xf numFmtId="164" fontId="12" fillId="4" borderId="3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0" fontId="18" fillId="0" borderId="7" xfId="2" applyNumberFormat="1" applyFont="1" applyFill="1" applyBorder="1" applyAlignment="1">
      <alignment horizontal="center" vertical="center"/>
    </xf>
    <xf numFmtId="10" fontId="18" fillId="0" borderId="3" xfId="2" applyNumberFormat="1" applyFont="1" applyFill="1" applyBorder="1" applyAlignment="1">
      <alignment horizontal="center" vertical="center"/>
    </xf>
    <xf numFmtId="10" fontId="18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1" fontId="17" fillId="0" borderId="6" xfId="0" applyNumberFormat="1" applyFont="1" applyBorder="1" applyAlignment="1">
      <alignment horizontal="center" vertical="center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>
      <alignment horizontal="center" vertical="center" wrapText="1"/>
    </xf>
    <xf numFmtId="0" fontId="3" fillId="5" borderId="0" xfId="0" applyFont="1" applyFill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17" fillId="0" borderId="3" xfId="0" applyFont="1" applyBorder="1" applyAlignment="1">
      <alignment horizontal="justify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3" fontId="20" fillId="0" borderId="0" xfId="0" applyNumberFormat="1" applyFont="1" applyAlignment="1">
      <alignment vertical="center"/>
    </xf>
    <xf numFmtId="43" fontId="22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43" fontId="3" fillId="0" borderId="3" xfId="0" applyNumberFormat="1" applyFont="1" applyBorder="1" applyAlignment="1">
      <alignment vertical="center"/>
    </xf>
    <xf numFmtId="0" fontId="24" fillId="5" borderId="3" xfId="4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wrapText="1"/>
    </xf>
    <xf numFmtId="0" fontId="25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 applyProtection="1">
      <alignment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/>
    </xf>
    <xf numFmtId="0" fontId="26" fillId="0" borderId="0" xfId="0" applyFont="1" applyAlignment="1">
      <alignment vertical="center" wrapText="1"/>
    </xf>
    <xf numFmtId="9" fontId="26" fillId="0" borderId="3" xfId="0" applyNumberFormat="1" applyFont="1" applyBorder="1" applyAlignment="1">
      <alignment vertical="center" wrapText="1"/>
    </xf>
    <xf numFmtId="9" fontId="26" fillId="0" borderId="3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166" fontId="18" fillId="0" borderId="3" xfId="1" applyNumberFormat="1" applyFont="1" applyFill="1" applyBorder="1" applyAlignment="1">
      <alignment vertical="center"/>
    </xf>
    <xf numFmtId="166" fontId="21" fillId="0" borderId="10" xfId="0" applyNumberFormat="1" applyFont="1" applyBorder="1" applyAlignment="1">
      <alignment vertical="center"/>
    </xf>
    <xf numFmtId="0" fontId="23" fillId="5" borderId="3" xfId="4" applyFont="1" applyFill="1" applyBorder="1" applyAlignment="1">
      <alignment horizontal="center" vertical="center" wrapText="1"/>
    </xf>
    <xf numFmtId="0" fontId="34" fillId="0" borderId="0" xfId="4" applyFont="1" applyAlignment="1">
      <alignment wrapText="1"/>
    </xf>
    <xf numFmtId="0" fontId="35" fillId="0" borderId="6" xfId="4" applyFont="1" applyBorder="1" applyAlignment="1">
      <alignment wrapText="1"/>
    </xf>
    <xf numFmtId="0" fontId="36" fillId="11" borderId="3" xfId="4" applyFont="1" applyFill="1" applyBorder="1" applyAlignment="1">
      <alignment wrapText="1"/>
    </xf>
    <xf numFmtId="14" fontId="24" fillId="5" borderId="3" xfId="4" applyNumberFormat="1" applyFont="1" applyFill="1" applyBorder="1" applyAlignment="1">
      <alignment horizontal="center" vertical="center" wrapText="1"/>
    </xf>
    <xf numFmtId="49" fontId="24" fillId="5" borderId="3" xfId="4" applyNumberFormat="1" applyFont="1" applyFill="1" applyBorder="1" applyAlignment="1">
      <alignment horizontal="center" vertical="center" wrapText="1"/>
    </xf>
    <xf numFmtId="0" fontId="39" fillId="0" borderId="0" xfId="4" applyFont="1" applyAlignment="1">
      <alignment wrapText="1"/>
    </xf>
    <xf numFmtId="0" fontId="40" fillId="0" borderId="6" xfId="4" applyFont="1" applyBorder="1" applyAlignment="1">
      <alignment wrapText="1"/>
    </xf>
    <xf numFmtId="0" fontId="41" fillId="11" borderId="3" xfId="4" applyFont="1" applyFill="1" applyBorder="1" applyAlignment="1">
      <alignment wrapText="1"/>
    </xf>
    <xf numFmtId="0" fontId="44" fillId="7" borderId="3" xfId="4" applyFont="1" applyFill="1" applyBorder="1" applyAlignment="1">
      <alignment horizontal="center" vertical="center" wrapText="1"/>
    </xf>
    <xf numFmtId="167" fontId="44" fillId="7" borderId="3" xfId="7" applyFont="1" applyFill="1" applyBorder="1" applyAlignment="1">
      <alignment horizontal="center" vertical="center" wrapText="1"/>
    </xf>
    <xf numFmtId="165" fontId="44" fillId="7" borderId="3" xfId="5" applyNumberFormat="1" applyFont="1" applyFill="1" applyBorder="1" applyAlignment="1">
      <alignment horizontal="center" vertical="center" wrapText="1"/>
    </xf>
    <xf numFmtId="0" fontId="45" fillId="7" borderId="3" xfId="4" applyFont="1" applyFill="1" applyBorder="1" applyAlignment="1">
      <alignment horizontal="center" vertical="center" wrapText="1"/>
    </xf>
    <xf numFmtId="0" fontId="30" fillId="0" borderId="0" xfId="4" applyFont="1" applyAlignment="1">
      <alignment wrapText="1"/>
    </xf>
    <xf numFmtId="0" fontId="46" fillId="7" borderId="6" xfId="4" applyFont="1" applyFill="1" applyBorder="1" applyAlignment="1">
      <alignment horizontal="center" vertical="center" wrapText="1"/>
    </xf>
    <xf numFmtId="0" fontId="44" fillId="11" borderId="3" xfId="4" applyFont="1" applyFill="1" applyBorder="1" applyAlignment="1">
      <alignment horizontal="center" vertical="center" wrapText="1"/>
    </xf>
    <xf numFmtId="0" fontId="48" fillId="0" borderId="3" xfId="4" applyFont="1" applyBorder="1" applyAlignment="1">
      <alignment horizontal="center" vertical="center" wrapText="1"/>
    </xf>
    <xf numFmtId="167" fontId="49" fillId="0" borderId="3" xfId="7" applyFont="1" applyFill="1" applyBorder="1" applyAlignment="1">
      <alignment horizontal="center" vertical="center" wrapText="1"/>
    </xf>
    <xf numFmtId="0" fontId="47" fillId="8" borderId="3" xfId="4" applyFont="1" applyFill="1" applyBorder="1" applyAlignment="1">
      <alignment horizontal="center" vertical="center" wrapText="1"/>
    </xf>
    <xf numFmtId="0" fontId="50" fillId="0" borderId="0" xfId="4" applyFont="1" applyAlignment="1">
      <alignment wrapText="1"/>
    </xf>
    <xf numFmtId="43" fontId="35" fillId="0" borderId="6" xfId="4" applyNumberFormat="1" applyFont="1" applyBorder="1" applyAlignment="1">
      <alignment wrapText="1"/>
    </xf>
    <xf numFmtId="0" fontId="36" fillId="0" borderId="3" xfId="4" applyFont="1" applyBorder="1" applyAlignment="1">
      <alignment wrapText="1"/>
    </xf>
    <xf numFmtId="167" fontId="52" fillId="13" borderId="3" xfId="7" applyFont="1" applyFill="1" applyBorder="1" applyAlignment="1">
      <alignment horizontal="center" vertical="center" wrapText="1"/>
    </xf>
    <xf numFmtId="166" fontId="47" fillId="13" borderId="3" xfId="4" applyNumberFormat="1" applyFont="1" applyFill="1" applyBorder="1" applyAlignment="1">
      <alignment horizontal="center" vertical="center" wrapText="1"/>
    </xf>
    <xf numFmtId="0" fontId="50" fillId="14" borderId="0" xfId="4" applyFont="1" applyFill="1" applyAlignment="1">
      <alignment horizontal="left" vertical="center" wrapText="1"/>
    </xf>
    <xf numFmtId="43" fontId="35" fillId="0" borderId="6" xfId="4" applyNumberFormat="1" applyFont="1" applyBorder="1" applyAlignment="1">
      <alignment horizontal="left" vertical="center" wrapText="1"/>
    </xf>
    <xf numFmtId="0" fontId="36" fillId="11" borderId="3" xfId="4" applyFont="1" applyFill="1" applyBorder="1" applyAlignment="1">
      <alignment horizontal="left" vertical="center" wrapText="1"/>
    </xf>
    <xf numFmtId="0" fontId="50" fillId="0" borderId="0" xfId="4" applyFont="1" applyAlignment="1">
      <alignment horizontal="left" vertical="center" wrapText="1"/>
    </xf>
    <xf numFmtId="0" fontId="51" fillId="5" borderId="3" xfId="4" applyFont="1" applyFill="1" applyBorder="1" applyAlignment="1">
      <alignment horizontal="center" vertical="center" wrapText="1"/>
    </xf>
    <xf numFmtId="167" fontId="52" fillId="15" borderId="3" xfId="7" applyFont="1" applyFill="1" applyBorder="1" applyAlignment="1">
      <alignment horizontal="center" vertical="center" wrapText="1"/>
    </xf>
    <xf numFmtId="166" fontId="47" fillId="15" borderId="3" xfId="4" applyNumberFormat="1" applyFont="1" applyFill="1" applyBorder="1" applyAlignment="1">
      <alignment horizontal="center" vertical="center" wrapText="1"/>
    </xf>
    <xf numFmtId="0" fontId="47" fillId="0" borderId="3" xfId="4" applyFont="1" applyBorder="1" applyAlignment="1">
      <alignment horizontal="center" vertical="center" wrapText="1"/>
    </xf>
    <xf numFmtId="1" fontId="48" fillId="0" borderId="3" xfId="4" applyNumberFormat="1" applyFont="1" applyBorder="1" applyAlignment="1">
      <alignment horizontal="center" vertical="center" wrapText="1"/>
    </xf>
    <xf numFmtId="165" fontId="36" fillId="0" borderId="3" xfId="4" applyNumberFormat="1" applyFont="1" applyBorder="1" applyAlignment="1">
      <alignment horizontal="left" vertical="center" wrapText="1"/>
    </xf>
    <xf numFmtId="0" fontId="47" fillId="16" borderId="3" xfId="4" applyFont="1" applyFill="1" applyBorder="1" applyAlignment="1">
      <alignment horizontal="center" vertical="center" wrapText="1"/>
    </xf>
    <xf numFmtId="1" fontId="48" fillId="5" borderId="3" xfId="4" applyNumberFormat="1" applyFont="1" applyFill="1" applyBorder="1" applyAlignment="1">
      <alignment horizontal="center" vertical="center" wrapText="1"/>
    </xf>
    <xf numFmtId="167" fontId="49" fillId="5" borderId="3" xfId="7" applyFont="1" applyFill="1" applyBorder="1" applyAlignment="1">
      <alignment horizontal="center" vertical="center" wrapText="1"/>
    </xf>
    <xf numFmtId="0" fontId="47" fillId="10" borderId="3" xfId="4" applyFont="1" applyFill="1" applyBorder="1" applyAlignment="1">
      <alignment horizontal="center" vertical="center" wrapText="1"/>
    </xf>
    <xf numFmtId="43" fontId="36" fillId="11" borderId="3" xfId="4" applyNumberFormat="1" applyFont="1" applyFill="1" applyBorder="1" applyAlignment="1">
      <alignment horizontal="left" vertical="center" wrapText="1"/>
    </xf>
    <xf numFmtId="43" fontId="50" fillId="0" borderId="0" xfId="4" applyNumberFormat="1" applyFont="1" applyAlignment="1">
      <alignment horizontal="left" vertical="center" wrapText="1"/>
    </xf>
    <xf numFmtId="165" fontId="51" fillId="12" borderId="3" xfId="5" applyNumberFormat="1" applyFont="1" applyFill="1" applyBorder="1" applyAlignment="1">
      <alignment horizontal="center" vertical="center" wrapText="1"/>
    </xf>
    <xf numFmtId="166" fontId="47" fillId="12" borderId="3" xfId="4" applyNumberFormat="1" applyFont="1" applyFill="1" applyBorder="1" applyAlignment="1">
      <alignment horizontal="center" vertical="center" wrapText="1"/>
    </xf>
    <xf numFmtId="1" fontId="49" fillId="0" borderId="3" xfId="4" applyNumberFormat="1" applyFont="1" applyBorder="1" applyAlignment="1">
      <alignment horizontal="center" vertical="center" wrapText="1"/>
    </xf>
    <xf numFmtId="1" fontId="47" fillId="8" borderId="3" xfId="4" applyNumberFormat="1" applyFont="1" applyFill="1" applyBorder="1" applyAlignment="1">
      <alignment horizontal="center" vertical="center" wrapText="1"/>
    </xf>
    <xf numFmtId="165" fontId="36" fillId="11" borderId="3" xfId="4" applyNumberFormat="1" applyFont="1" applyFill="1" applyBorder="1" applyAlignment="1">
      <alignment horizontal="left" vertical="center" wrapText="1"/>
    </xf>
    <xf numFmtId="1" fontId="47" fillId="0" borderId="3" xfId="4" applyNumberFormat="1" applyFont="1" applyBorder="1" applyAlignment="1">
      <alignment horizontal="center" vertical="center" wrapText="1"/>
    </xf>
    <xf numFmtId="0" fontId="47" fillId="5" borderId="8" xfId="4" applyFont="1" applyFill="1" applyBorder="1" applyAlignment="1">
      <alignment horizontal="center" vertical="center" wrapText="1"/>
    </xf>
    <xf numFmtId="0" fontId="47" fillId="5" borderId="3" xfId="4" applyFont="1" applyFill="1" applyBorder="1" applyAlignment="1">
      <alignment horizontal="center" vertical="center" wrapText="1"/>
    </xf>
    <xf numFmtId="1" fontId="49" fillId="5" borderId="3" xfId="4" applyNumberFormat="1" applyFont="1" applyFill="1" applyBorder="1" applyAlignment="1">
      <alignment horizontal="center" vertical="center" wrapText="1"/>
    </xf>
    <xf numFmtId="166" fontId="47" fillId="5" borderId="3" xfId="4" applyNumberFormat="1" applyFont="1" applyFill="1" applyBorder="1" applyAlignment="1">
      <alignment horizontal="center" vertical="center" wrapText="1"/>
    </xf>
    <xf numFmtId="1" fontId="47" fillId="5" borderId="3" xfId="4" applyNumberFormat="1" applyFont="1" applyFill="1" applyBorder="1" applyAlignment="1">
      <alignment horizontal="center" vertical="center" wrapText="1"/>
    </xf>
    <xf numFmtId="43" fontId="53" fillId="0" borderId="0" xfId="4" applyNumberFormat="1" applyFont="1" applyAlignment="1">
      <alignment wrapText="1"/>
    </xf>
    <xf numFmtId="43" fontId="36" fillId="11" borderId="3" xfId="4" applyNumberFormat="1" applyFont="1" applyFill="1" applyBorder="1" applyAlignment="1">
      <alignment wrapText="1"/>
    </xf>
    <xf numFmtId="167" fontId="9" fillId="0" borderId="0" xfId="7" applyFill="1" applyAlignment="1">
      <alignment wrapText="1"/>
    </xf>
    <xf numFmtId="0" fontId="54" fillId="11" borderId="3" xfId="4" applyFont="1" applyFill="1" applyBorder="1" applyAlignment="1">
      <alignment wrapText="1"/>
    </xf>
    <xf numFmtId="0" fontId="55" fillId="0" borderId="0" xfId="4" applyFont="1" applyAlignment="1">
      <alignment wrapText="1"/>
    </xf>
    <xf numFmtId="0" fontId="53" fillId="0" borderId="0" xfId="4" applyFont="1" applyAlignment="1">
      <alignment wrapText="1"/>
    </xf>
    <xf numFmtId="167" fontId="35" fillId="0" borderId="6" xfId="4" applyNumberFormat="1" applyFont="1" applyBorder="1" applyAlignment="1">
      <alignment wrapText="1"/>
    </xf>
    <xf numFmtId="167" fontId="36" fillId="11" borderId="3" xfId="4" applyNumberFormat="1" applyFont="1" applyFill="1" applyBorder="1" applyAlignment="1">
      <alignment wrapText="1"/>
    </xf>
    <xf numFmtId="43" fontId="56" fillId="0" borderId="0" xfId="4" applyNumberFormat="1" applyFont="1" applyAlignment="1">
      <alignment wrapText="1"/>
    </xf>
    <xf numFmtId="0" fontId="57" fillId="0" borderId="0" xfId="4" applyFont="1" applyAlignment="1">
      <alignment wrapText="1"/>
    </xf>
    <xf numFmtId="43" fontId="58" fillId="0" borderId="0" xfId="4" applyNumberFormat="1" applyFont="1" applyAlignment="1">
      <alignment wrapText="1"/>
    </xf>
    <xf numFmtId="0" fontId="36" fillId="0" borderId="0" xfId="4" applyFont="1" applyAlignment="1">
      <alignment wrapText="1"/>
    </xf>
    <xf numFmtId="43" fontId="36" fillId="0" borderId="0" xfId="4" applyNumberFormat="1" applyFont="1" applyAlignment="1">
      <alignment wrapText="1"/>
    </xf>
    <xf numFmtId="43" fontId="59" fillId="0" borderId="0" xfId="4" applyNumberFormat="1" applyFont="1" applyAlignment="1">
      <alignment wrapText="1"/>
    </xf>
    <xf numFmtId="165" fontId="50" fillId="0" borderId="0" xfId="4" applyNumberFormat="1" applyFont="1" applyAlignment="1">
      <alignment wrapText="1"/>
    </xf>
    <xf numFmtId="165" fontId="36" fillId="11" borderId="3" xfId="4" applyNumberFormat="1" applyFont="1" applyFill="1" applyBorder="1" applyAlignment="1">
      <alignment wrapText="1"/>
    </xf>
    <xf numFmtId="167" fontId="9" fillId="0" borderId="0" xfId="7" applyAlignment="1">
      <alignment wrapText="1"/>
    </xf>
    <xf numFmtId="43" fontId="53" fillId="17" borderId="0" xfId="4" applyNumberFormat="1" applyFont="1" applyFill="1" applyAlignment="1">
      <alignment wrapText="1"/>
    </xf>
    <xf numFmtId="43" fontId="35" fillId="17" borderId="6" xfId="4" applyNumberFormat="1" applyFont="1" applyFill="1" applyBorder="1" applyAlignment="1">
      <alignment wrapText="1"/>
    </xf>
    <xf numFmtId="0" fontId="35" fillId="0" borderId="1" xfId="4" applyFont="1" applyBorder="1" applyAlignment="1">
      <alignment wrapText="1"/>
    </xf>
    <xf numFmtId="0" fontId="48" fillId="0" borderId="3" xfId="0" applyFont="1" applyBorder="1" applyAlignment="1">
      <alignment vertical="center" wrapText="1"/>
    </xf>
    <xf numFmtId="0" fontId="48" fillId="5" borderId="3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167" fontId="36" fillId="11" borderId="3" xfId="7" applyFont="1" applyFill="1" applyBorder="1" applyAlignment="1">
      <alignment horizontal="center" vertical="center" wrapText="1"/>
    </xf>
    <xf numFmtId="2" fontId="50" fillId="0" borderId="0" xfId="4" applyNumberFormat="1" applyFont="1" applyAlignment="1">
      <alignment wrapText="1"/>
    </xf>
    <xf numFmtId="0" fontId="60" fillId="8" borderId="6" xfId="0" applyFont="1" applyFill="1" applyBorder="1" applyAlignment="1">
      <alignment horizontal="center" vertical="center"/>
    </xf>
    <xf numFmtId="0" fontId="48" fillId="0" borderId="3" xfId="0" applyFont="1" applyBorder="1" applyAlignment="1">
      <alignment vertical="center"/>
    </xf>
    <xf numFmtId="165" fontId="35" fillId="0" borderId="6" xfId="4" applyNumberFormat="1" applyFont="1" applyBorder="1" applyAlignment="1">
      <alignment wrapText="1"/>
    </xf>
    <xf numFmtId="0" fontId="48" fillId="11" borderId="3" xfId="0" applyFont="1" applyFill="1" applyBorder="1" applyAlignment="1">
      <alignment vertical="center" wrapText="1"/>
    </xf>
    <xf numFmtId="0" fontId="48" fillId="11" borderId="3" xfId="0" applyFont="1" applyFill="1" applyBorder="1" applyAlignment="1">
      <alignment horizontal="center" vertical="center"/>
    </xf>
    <xf numFmtId="167" fontId="49" fillId="11" borderId="3" xfId="7" applyFont="1" applyFill="1" applyBorder="1" applyAlignment="1">
      <alignment horizontal="center" vertical="center" wrapText="1"/>
    </xf>
    <xf numFmtId="167" fontId="35" fillId="0" borderId="6" xfId="7" applyFont="1" applyFill="1" applyBorder="1" applyAlignment="1">
      <alignment wrapText="1"/>
    </xf>
    <xf numFmtId="165" fontId="61" fillId="12" borderId="3" xfId="5" applyNumberFormat="1" applyFont="1" applyFill="1" applyBorder="1" applyAlignment="1">
      <alignment horizontal="center" vertical="center" wrapText="1"/>
    </xf>
    <xf numFmtId="2" fontId="57" fillId="0" borderId="0" xfId="4" applyNumberFormat="1" applyFont="1" applyAlignment="1">
      <alignment wrapText="1"/>
    </xf>
    <xf numFmtId="43" fontId="50" fillId="0" borderId="0" xfId="4" applyNumberFormat="1" applyFont="1" applyAlignment="1">
      <alignment wrapText="1"/>
    </xf>
    <xf numFmtId="167" fontId="9" fillId="5" borderId="8" xfId="7" applyFill="1" applyBorder="1" applyAlignment="1">
      <alignment horizontal="center" vertical="center" wrapText="1"/>
    </xf>
    <xf numFmtId="1" fontId="49" fillId="8" borderId="3" xfId="7" applyNumberFormat="1" applyFont="1" applyFill="1" applyBorder="1" applyAlignment="1">
      <alignment horizontal="center" vertical="center" wrapText="1"/>
    </xf>
    <xf numFmtId="0" fontId="35" fillId="0" borderId="0" xfId="4" applyFont="1" applyAlignment="1">
      <alignment wrapText="1"/>
    </xf>
    <xf numFmtId="166" fontId="47" fillId="18" borderId="3" xfId="4" applyNumberFormat="1" applyFont="1" applyFill="1" applyBorder="1" applyAlignment="1">
      <alignment horizontal="center" vertical="center" wrapText="1"/>
    </xf>
    <xf numFmtId="165" fontId="63" fillId="0" borderId="8" xfId="5" applyNumberFormat="1" applyFont="1" applyFill="1" applyBorder="1" applyAlignment="1">
      <alignment horizontal="center" vertical="center" wrapText="1"/>
    </xf>
    <xf numFmtId="1" fontId="63" fillId="8" borderId="8" xfId="5" applyNumberFormat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5" fontId="62" fillId="9" borderId="3" xfId="5" applyNumberFormat="1" applyFont="1" applyFill="1" applyBorder="1" applyAlignment="1">
      <alignment horizontal="center" vertical="center" wrapText="1"/>
    </xf>
    <xf numFmtId="1" fontId="63" fillId="9" borderId="8" xfId="5" applyNumberFormat="1" applyFont="1" applyFill="1" applyBorder="1" applyAlignment="1">
      <alignment horizontal="center" vertical="center" wrapText="1"/>
    </xf>
    <xf numFmtId="0" fontId="62" fillId="0" borderId="12" xfId="4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 vertical="center" wrapText="1"/>
    </xf>
    <xf numFmtId="165" fontId="63" fillId="0" borderId="3" xfId="5" applyNumberFormat="1" applyFont="1" applyFill="1" applyBorder="1" applyAlignment="1">
      <alignment horizontal="center" vertical="center" wrapText="1"/>
    </xf>
    <xf numFmtId="165" fontId="62" fillId="12" borderId="3" xfId="5" applyNumberFormat="1" applyFont="1" applyFill="1" applyBorder="1" applyAlignment="1">
      <alignment horizontal="center" vertical="center" wrapText="1"/>
    </xf>
    <xf numFmtId="1" fontId="63" fillId="12" borderId="3" xfId="5" applyNumberFormat="1" applyFont="1" applyFill="1" applyBorder="1" applyAlignment="1">
      <alignment horizontal="center" vertical="center" wrapText="1"/>
    </xf>
    <xf numFmtId="165" fontId="63" fillId="0" borderId="12" xfId="5" applyNumberFormat="1" applyFont="1" applyFill="1" applyBorder="1" applyAlignment="1">
      <alignment horizontal="center" vertical="center" wrapText="1"/>
    </xf>
    <xf numFmtId="1" fontId="63" fillId="8" borderId="11" xfId="5" applyNumberFormat="1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50" fillId="9" borderId="0" xfId="4" applyFont="1" applyFill="1" applyAlignment="1">
      <alignment wrapText="1"/>
    </xf>
    <xf numFmtId="0" fontId="35" fillId="9" borderId="0" xfId="4" applyFont="1" applyFill="1" applyAlignment="1">
      <alignment wrapText="1"/>
    </xf>
    <xf numFmtId="0" fontId="36" fillId="9" borderId="3" xfId="4" applyFont="1" applyFill="1" applyBorder="1" applyAlignment="1">
      <alignment wrapText="1"/>
    </xf>
    <xf numFmtId="165" fontId="63" fillId="5" borderId="12" xfId="5" applyNumberFormat="1" applyFont="1" applyFill="1" applyBorder="1" applyAlignment="1">
      <alignment horizontal="center" vertical="center" wrapText="1"/>
    </xf>
    <xf numFmtId="0" fontId="62" fillId="5" borderId="3" xfId="4" applyFont="1" applyFill="1" applyBorder="1" applyAlignment="1">
      <alignment horizontal="center" vertical="center" wrapText="1"/>
    </xf>
    <xf numFmtId="0" fontId="50" fillId="5" borderId="0" xfId="4" applyFont="1" applyFill="1" applyAlignment="1">
      <alignment wrapText="1"/>
    </xf>
    <xf numFmtId="0" fontId="35" fillId="5" borderId="0" xfId="4" applyFont="1" applyFill="1" applyAlignment="1">
      <alignment wrapText="1"/>
    </xf>
    <xf numFmtId="0" fontId="36" fillId="5" borderId="3" xfId="4" applyFont="1" applyFill="1" applyBorder="1" applyAlignment="1">
      <alignment wrapText="1"/>
    </xf>
    <xf numFmtId="166" fontId="47" fillId="8" borderId="3" xfId="4" applyNumberFormat="1" applyFont="1" applyFill="1" applyBorder="1" applyAlignment="1">
      <alignment horizontal="center" vertical="center" wrapText="1"/>
    </xf>
    <xf numFmtId="0" fontId="50" fillId="8" borderId="3" xfId="4" applyFont="1" applyFill="1" applyBorder="1" applyAlignment="1">
      <alignment wrapText="1"/>
    </xf>
    <xf numFmtId="0" fontId="35" fillId="8" borderId="3" xfId="4" applyFont="1" applyFill="1" applyBorder="1" applyAlignment="1">
      <alignment wrapText="1"/>
    </xf>
    <xf numFmtId="166" fontId="36" fillId="8" borderId="3" xfId="4" applyNumberFormat="1" applyFont="1" applyFill="1" applyBorder="1" applyAlignment="1">
      <alignment wrapText="1"/>
    </xf>
    <xf numFmtId="0" fontId="64" fillId="0" borderId="0" xfId="4" applyFont="1" applyAlignment="1">
      <alignment horizontal="center" vertical="center" wrapText="1"/>
    </xf>
    <xf numFmtId="0" fontId="65" fillId="0" borderId="0" xfId="4" applyFont="1" applyAlignment="1">
      <alignment horizontal="center" vertical="center" wrapText="1"/>
    </xf>
    <xf numFmtId="167" fontId="50" fillId="0" borderId="0" xfId="7" applyFont="1" applyFill="1" applyBorder="1" applyAlignment="1">
      <alignment horizontal="center" vertical="center" wrapText="1"/>
    </xf>
    <xf numFmtId="165" fontId="64" fillId="0" borderId="0" xfId="5" applyNumberFormat="1" applyFont="1" applyFill="1" applyBorder="1" applyAlignment="1">
      <alignment horizontal="center" vertical="center" wrapText="1"/>
    </xf>
    <xf numFmtId="0" fontId="66" fillId="0" borderId="0" xfId="4" applyFont="1" applyAlignment="1">
      <alignment horizontal="left" vertical="center" wrapText="1"/>
    </xf>
    <xf numFmtId="167" fontId="67" fillId="0" borderId="0" xfId="7" applyFont="1" applyFill="1" applyBorder="1" applyAlignment="1">
      <alignment horizontal="center" vertical="center" wrapText="1"/>
    </xf>
    <xf numFmtId="0" fontId="66" fillId="0" borderId="0" xfId="4" applyFont="1" applyAlignment="1">
      <alignment horizontal="center" vertical="center" wrapText="1"/>
    </xf>
    <xf numFmtId="167" fontId="65" fillId="0" borderId="0" xfId="4" applyNumberFormat="1" applyFont="1" applyAlignment="1">
      <alignment horizontal="center" vertical="center" wrapText="1"/>
    </xf>
    <xf numFmtId="0" fontId="68" fillId="0" borderId="0" xfId="4" applyFont="1" applyAlignment="1">
      <alignment horizontal="center" vertical="center" wrapText="1"/>
    </xf>
    <xf numFmtId="167" fontId="50" fillId="0" borderId="0" xfId="7" applyFont="1" applyFill="1" applyAlignment="1">
      <alignment horizontal="center" vertical="center" wrapText="1"/>
    </xf>
    <xf numFmtId="0" fontId="36" fillId="11" borderId="0" xfId="4" applyFont="1" applyFill="1" applyAlignment="1">
      <alignment wrapText="1"/>
    </xf>
    <xf numFmtId="167" fontId="50" fillId="0" borderId="0" xfId="7" applyFont="1" applyFill="1" applyBorder="1" applyAlignment="1">
      <alignment horizontal="right" vertical="center" wrapText="1"/>
    </xf>
    <xf numFmtId="167" fontId="50" fillId="0" borderId="0" xfId="7" applyFont="1" applyFill="1" applyAlignment="1">
      <alignment horizontal="right" vertical="center" wrapText="1"/>
    </xf>
    <xf numFmtId="0" fontId="50" fillId="0" borderId="0" xfId="4" applyFont="1" applyAlignment="1">
      <alignment horizontal="center" wrapText="1"/>
    </xf>
    <xf numFmtId="0" fontId="64" fillId="0" borderId="0" xfId="4" applyFont="1" applyAlignment="1">
      <alignment vertical="center" wrapText="1"/>
    </xf>
    <xf numFmtId="167" fontId="50" fillId="0" borderId="0" xfId="7" applyFont="1" applyAlignment="1">
      <alignment horizontal="right" wrapText="1"/>
    </xf>
    <xf numFmtId="167" fontId="50" fillId="0" borderId="0" xfId="7" applyFont="1" applyAlignment="1">
      <alignment wrapText="1"/>
    </xf>
    <xf numFmtId="0" fontId="62" fillId="0" borderId="8" xfId="4" applyFont="1" applyBorder="1" applyAlignment="1">
      <alignment horizontal="center" vertical="center" wrapText="1"/>
    </xf>
    <xf numFmtId="0" fontId="49" fillId="5" borderId="3" xfId="0" applyFont="1" applyFill="1" applyBorder="1" applyAlignment="1">
      <alignment horizontal="left" vertical="center" wrapText="1"/>
    </xf>
    <xf numFmtId="0" fontId="49" fillId="5" borderId="3" xfId="0" applyFont="1" applyFill="1" applyBorder="1" applyAlignment="1">
      <alignment horizontal="center" vertical="center" wrapText="1"/>
    </xf>
    <xf numFmtId="167" fontId="50" fillId="0" borderId="0" xfId="4" applyNumberFormat="1" applyFont="1" applyAlignment="1">
      <alignment horizontal="center" wrapText="1"/>
    </xf>
    <xf numFmtId="166" fontId="69" fillId="0" borderId="0" xfId="4" applyNumberFormat="1" applyFont="1" applyAlignment="1">
      <alignment horizontal="center" vertical="center" wrapText="1"/>
    </xf>
    <xf numFmtId="166" fontId="64" fillId="0" borderId="0" xfId="4" applyNumberFormat="1" applyFont="1" applyAlignment="1">
      <alignment horizontal="center" vertical="center" wrapText="1"/>
    </xf>
    <xf numFmtId="165" fontId="62" fillId="9" borderId="12" xfId="5" applyNumberFormat="1" applyFont="1" applyFill="1" applyBorder="1" applyAlignment="1">
      <alignment horizontal="center" vertical="center" wrapText="1"/>
    </xf>
    <xf numFmtId="165" fontId="62" fillId="9" borderId="4" xfId="5" applyNumberFormat="1" applyFont="1" applyFill="1" applyBorder="1" applyAlignment="1">
      <alignment horizontal="center" vertical="center" wrapText="1"/>
    </xf>
    <xf numFmtId="165" fontId="63" fillId="8" borderId="12" xfId="5" applyNumberFormat="1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top" wrapText="1"/>
    </xf>
    <xf numFmtId="0" fontId="51" fillId="5" borderId="8" xfId="4" applyFont="1" applyFill="1" applyBorder="1" applyAlignment="1">
      <alignment horizontal="center" vertical="center" wrapText="1"/>
    </xf>
    <xf numFmtId="0" fontId="51" fillId="0" borderId="3" xfId="4" applyFont="1" applyBorder="1" applyAlignment="1">
      <alignment horizontal="center" vertical="center" wrapText="1"/>
    </xf>
    <xf numFmtId="0" fontId="51" fillId="0" borderId="12" xfId="4" applyFont="1" applyBorder="1" applyAlignment="1">
      <alignment horizontal="center" vertical="center" wrapText="1"/>
    </xf>
    <xf numFmtId="0" fontId="51" fillId="0" borderId="8" xfId="4" applyFont="1" applyBorder="1" applyAlignment="1">
      <alignment horizontal="center" vertical="center" wrapText="1"/>
    </xf>
    <xf numFmtId="166" fontId="47" fillId="12" borderId="6" xfId="4" applyNumberFormat="1" applyFont="1" applyFill="1" applyBorder="1" applyAlignment="1">
      <alignment horizontal="center" vertical="center" wrapText="1"/>
    </xf>
    <xf numFmtId="165" fontId="51" fillId="5" borderId="3" xfId="5" applyNumberFormat="1" applyFont="1" applyFill="1" applyBorder="1" applyAlignment="1">
      <alignment horizontal="center" vertical="center" wrapText="1"/>
    </xf>
    <xf numFmtId="166" fontId="47" fillId="5" borderId="6" xfId="4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3" fontId="48" fillId="11" borderId="3" xfId="8" applyFont="1" applyFill="1" applyBorder="1" applyAlignment="1">
      <alignment horizontal="center" vertical="center"/>
    </xf>
    <xf numFmtId="43" fontId="18" fillId="0" borderId="8" xfId="8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11" fillId="3" borderId="3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62" fillId="9" borderId="6" xfId="4" applyFont="1" applyFill="1" applyBorder="1" applyAlignment="1">
      <alignment horizontal="center" vertical="center" wrapText="1"/>
    </xf>
    <xf numFmtId="0" fontId="62" fillId="9" borderId="13" xfId="4" applyFont="1" applyFill="1" applyBorder="1" applyAlignment="1">
      <alignment horizontal="center" vertical="center" wrapText="1"/>
    </xf>
    <xf numFmtId="0" fontId="62" fillId="9" borderId="7" xfId="4" applyFont="1" applyFill="1" applyBorder="1" applyAlignment="1">
      <alignment horizontal="center" vertical="center" wrapText="1"/>
    </xf>
    <xf numFmtId="0" fontId="51" fillId="10" borderId="6" xfId="4" applyFont="1" applyFill="1" applyBorder="1" applyAlignment="1">
      <alignment horizontal="center" vertical="center" wrapText="1"/>
    </xf>
    <xf numFmtId="0" fontId="51" fillId="10" borderId="13" xfId="4" applyFont="1" applyFill="1" applyBorder="1" applyAlignment="1">
      <alignment horizontal="center" vertical="center" wrapText="1"/>
    </xf>
    <xf numFmtId="0" fontId="51" fillId="10" borderId="7" xfId="4" applyFont="1" applyFill="1" applyBorder="1" applyAlignment="1">
      <alignment horizontal="center" vertical="center" wrapText="1"/>
    </xf>
    <xf numFmtId="167" fontId="67" fillId="0" borderId="0" xfId="7" applyFont="1" applyFill="1" applyAlignment="1">
      <alignment horizontal="center" vertical="center" wrapText="1"/>
    </xf>
    <xf numFmtId="167" fontId="50" fillId="0" borderId="0" xfId="7" applyFont="1" applyFill="1" applyAlignment="1">
      <alignment horizontal="center" vertical="center" wrapText="1"/>
    </xf>
    <xf numFmtId="0" fontId="62" fillId="0" borderId="11" xfId="4" applyFont="1" applyBorder="1" applyAlignment="1">
      <alignment horizontal="center" vertical="center" wrapText="1"/>
    </xf>
    <xf numFmtId="0" fontId="62" fillId="12" borderId="6" xfId="4" applyFont="1" applyFill="1" applyBorder="1" applyAlignment="1">
      <alignment horizontal="center" vertical="center" wrapText="1"/>
    </xf>
    <xf numFmtId="0" fontId="62" fillId="12" borderId="13" xfId="4" applyFont="1" applyFill="1" applyBorder="1" applyAlignment="1">
      <alignment horizontal="center" vertical="center" wrapText="1"/>
    </xf>
    <xf numFmtId="0" fontId="62" fillId="12" borderId="7" xfId="4" applyFont="1" applyFill="1" applyBorder="1" applyAlignment="1">
      <alignment horizontal="center" vertical="center" wrapText="1"/>
    </xf>
    <xf numFmtId="0" fontId="62" fillId="0" borderId="8" xfId="4" applyFont="1" applyBorder="1" applyAlignment="1">
      <alignment horizontal="center" vertical="center" wrapText="1"/>
    </xf>
    <xf numFmtId="0" fontId="62" fillId="0" borderId="12" xfId="4" applyFont="1" applyBorder="1" applyAlignment="1">
      <alignment horizontal="center" vertical="center" wrapText="1"/>
    </xf>
    <xf numFmtId="0" fontId="51" fillId="0" borderId="8" xfId="4" applyFont="1" applyBorder="1" applyAlignment="1">
      <alignment horizontal="center" vertical="center" wrapText="1"/>
    </xf>
    <xf numFmtId="0" fontId="51" fillId="0" borderId="11" xfId="4" applyFont="1" applyBorder="1" applyAlignment="1">
      <alignment horizontal="center" vertical="center" wrapText="1"/>
    </xf>
    <xf numFmtId="0" fontId="51" fillId="12" borderId="3" xfId="4" applyFont="1" applyFill="1" applyBorder="1" applyAlignment="1">
      <alignment horizontal="center" vertical="center" wrapText="1"/>
    </xf>
    <xf numFmtId="0" fontId="51" fillId="0" borderId="3" xfId="4" applyFont="1" applyBorder="1" applyAlignment="1">
      <alignment horizontal="center" vertical="center" wrapText="1"/>
    </xf>
    <xf numFmtId="0" fontId="51" fillId="5" borderId="8" xfId="4" applyFont="1" applyFill="1" applyBorder="1" applyAlignment="1">
      <alignment horizontal="center" vertical="center" wrapText="1"/>
    </xf>
    <xf numFmtId="0" fontId="51" fillId="5" borderId="11" xfId="4" applyFont="1" applyFill="1" applyBorder="1" applyAlignment="1">
      <alignment horizontal="center" vertical="center" wrapText="1"/>
    </xf>
    <xf numFmtId="0" fontId="51" fillId="5" borderId="12" xfId="4" applyFont="1" applyFill="1" applyBorder="1" applyAlignment="1">
      <alignment horizontal="center" vertical="center" wrapText="1"/>
    </xf>
    <xf numFmtId="0" fontId="51" fillId="12" borderId="6" xfId="4" applyFont="1" applyFill="1" applyBorder="1" applyAlignment="1">
      <alignment horizontal="center" vertical="center" wrapText="1"/>
    </xf>
    <xf numFmtId="0" fontId="51" fillId="12" borderId="13" xfId="4" applyFont="1" applyFill="1" applyBorder="1" applyAlignment="1">
      <alignment horizontal="center" vertical="center" wrapText="1"/>
    </xf>
    <xf numFmtId="0" fontId="51" fillId="12" borderId="7" xfId="4" applyFont="1" applyFill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51" fillId="0" borderId="12" xfId="4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</cellXfs>
  <cellStyles count="9">
    <cellStyle name="Millares" xfId="8" builtinId="3"/>
    <cellStyle name="Millares 2 2" xfId="6" xr:uid="{793171A7-FCF2-418E-A14A-E6BAFB182081}"/>
    <cellStyle name="Millares 2 3" xfId="7" xr:uid="{1DFCA02C-8E0E-4E19-8572-4CF06FBDF4D0}"/>
    <cellStyle name="Millares 4" xfId="5" xr:uid="{EB0B9F4B-37BC-4B71-8B99-9FF8950786D8}"/>
    <cellStyle name="Moneda" xfId="1" builtinId="4"/>
    <cellStyle name="Normal" xfId="0" builtinId="0"/>
    <cellStyle name="Normal 2 2" xfId="4" xr:uid="{77230516-4CD4-483B-AFFC-D8EEBABA6A16}"/>
    <cellStyle name="Porcentaje" xfId="2" builtinId="5"/>
    <cellStyle name="Título 4" xfId="3" xr:uid="{DA27F8D0-70ED-4555-BE40-D3E0885C60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462645</xdr:colOff>
      <xdr:row>0</xdr:row>
      <xdr:rowOff>54429</xdr:rowOff>
    </xdr:from>
    <xdr:to>
      <xdr:col>0</xdr:col>
      <xdr:colOff>1510395</xdr:colOff>
      <xdr:row>3</xdr:row>
      <xdr:rowOff>311604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A72540-0002-4356-A9B8-B3A426884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5" y="54429"/>
          <a:ext cx="1047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</xdr:rowOff>
    </xdr:from>
    <xdr:to>
      <xdr:col>0</xdr:col>
      <xdr:colOff>977349</xdr:colOff>
      <xdr:row>3</xdr:row>
      <xdr:rowOff>82826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9889A-5ABC-48CF-A5E1-73B7EDF27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1"/>
          <a:ext cx="920198" cy="1027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0</xdr:col>
      <xdr:colOff>1362075</xdr:colOff>
      <xdr:row>3</xdr:row>
      <xdr:rowOff>273456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1115D8-AA10-4A1B-B991-B89DD6B4E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304925" cy="1216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19050</xdr:rowOff>
    </xdr:from>
    <xdr:to>
      <xdr:col>1</xdr:col>
      <xdr:colOff>2228850</xdr:colOff>
      <xdr:row>8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1335DA-81FF-4B8D-9E48-1881DC04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19050"/>
          <a:ext cx="1143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F060-2303-48D7-B8B3-92EEB256743A}">
  <sheetPr>
    <pageSetUpPr fitToPage="1"/>
  </sheetPr>
  <dimension ref="A1:U90"/>
  <sheetViews>
    <sheetView view="pageBreakPreview" zoomScale="70" zoomScaleNormal="62" zoomScaleSheetLayoutView="70" workbookViewId="0">
      <selection activeCell="G1" sqref="G1"/>
    </sheetView>
  </sheetViews>
  <sheetFormatPr baseColWidth="10" defaultColWidth="11.42578125" defaultRowHeight="9" x14ac:dyDescent="0.25"/>
  <cols>
    <col min="1" max="1" width="34.5703125" style="1" customWidth="1"/>
    <col min="2" max="2" width="64.28515625" style="1" customWidth="1"/>
    <col min="3" max="3" width="26.85546875" style="10" customWidth="1"/>
    <col min="4" max="4" width="56.42578125" style="1" customWidth="1"/>
    <col min="5" max="5" width="30.140625" style="1" customWidth="1"/>
    <col min="6" max="6" width="16" style="10" customWidth="1"/>
    <col min="7" max="7" width="19" style="5" customWidth="1"/>
    <col min="8" max="8" width="20" style="5" customWidth="1"/>
    <col min="9" max="9" width="24.5703125" style="4" customWidth="1"/>
    <col min="10" max="10" width="80.28515625" style="5" customWidth="1"/>
    <col min="11" max="11" width="36.140625" style="5" customWidth="1"/>
    <col min="12" max="12" width="16" style="5" customWidth="1"/>
    <col min="13" max="13" width="14.28515625" style="5" customWidth="1"/>
    <col min="14" max="14" width="31.85546875" style="5" customWidth="1"/>
    <col min="15" max="15" width="25.5703125" style="63" customWidth="1"/>
    <col min="16" max="16" width="8.7109375" style="1" customWidth="1"/>
    <col min="17" max="17" width="8.140625" style="1" customWidth="1"/>
    <col min="18" max="18" width="8.85546875" style="1" customWidth="1"/>
    <col min="19" max="19" width="9.42578125" style="1" customWidth="1"/>
    <col min="20" max="20" width="10.28515625" style="5" customWidth="1"/>
    <col min="21" max="21" width="10" style="5" customWidth="1"/>
    <col min="22" max="16384" width="11.42578125" style="1"/>
  </cols>
  <sheetData>
    <row r="1" spans="1:21" ht="18" customHeight="1" x14ac:dyDescent="0.25">
      <c r="B1" s="2"/>
      <c r="C1" s="3"/>
      <c r="D1" s="2"/>
      <c r="E1" s="2"/>
      <c r="F1" s="3"/>
      <c r="G1" s="4"/>
      <c r="O1" s="6"/>
      <c r="P1" s="5"/>
      <c r="Q1" s="5"/>
      <c r="R1" s="5"/>
      <c r="S1" s="5"/>
    </row>
    <row r="2" spans="1:21" ht="27.75" x14ac:dyDescent="0.25">
      <c r="A2" s="247" t="s">
        <v>0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</row>
    <row r="3" spans="1:21" x14ac:dyDescent="0.25">
      <c r="A3" s="248"/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8"/>
    </row>
    <row r="4" spans="1:21" ht="33.75" customHeight="1" x14ac:dyDescent="0.25">
      <c r="A4" s="249" t="s">
        <v>473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</row>
    <row r="5" spans="1:21" x14ac:dyDescent="0.25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7"/>
      <c r="U5" s="8"/>
    </row>
    <row r="6" spans="1:21" x14ac:dyDescent="0.25">
      <c r="A6" s="9"/>
      <c r="O6" s="6"/>
    </row>
    <row r="7" spans="1:21" ht="36" customHeight="1" x14ac:dyDescent="0.25">
      <c r="A7" s="250" t="s">
        <v>1</v>
      </c>
      <c r="B7" s="250"/>
      <c r="C7" s="250"/>
      <c r="D7" s="250"/>
      <c r="E7" s="250"/>
      <c r="F7" s="250"/>
      <c r="G7" s="250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1" ht="26.25" customHeight="1" x14ac:dyDescent="0.25">
      <c r="A8" s="250" t="s">
        <v>2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</row>
    <row r="9" spans="1:21" ht="21.75" customHeight="1" x14ac:dyDescent="0.25">
      <c r="A9" s="253" t="s">
        <v>96</v>
      </c>
      <c r="B9" s="254"/>
      <c r="C9" s="253" t="s">
        <v>3</v>
      </c>
      <c r="D9" s="254"/>
      <c r="E9" s="246" t="s">
        <v>4</v>
      </c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 t="s">
        <v>5</v>
      </c>
      <c r="Q9" s="246"/>
      <c r="R9" s="246"/>
      <c r="S9" s="246"/>
      <c r="T9" s="245" t="s">
        <v>6</v>
      </c>
      <c r="U9" s="245" t="s">
        <v>7</v>
      </c>
    </row>
    <row r="10" spans="1:21" ht="27" customHeight="1" x14ac:dyDescent="0.25">
      <c r="A10" s="255"/>
      <c r="B10" s="256"/>
      <c r="C10" s="255"/>
      <c r="D10" s="25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 t="s">
        <v>8</v>
      </c>
      <c r="Q10" s="246"/>
      <c r="R10" s="246"/>
      <c r="S10" s="246"/>
      <c r="T10" s="245"/>
      <c r="U10" s="245"/>
    </row>
    <row r="11" spans="1:21" ht="12" x14ac:dyDescent="0.25">
      <c r="A11" s="11" t="s">
        <v>9</v>
      </c>
      <c r="B11" s="11" t="s">
        <v>10</v>
      </c>
      <c r="C11" s="12" t="s">
        <v>11</v>
      </c>
      <c r="D11" s="11" t="s">
        <v>12</v>
      </c>
      <c r="E11" s="13" t="s">
        <v>13</v>
      </c>
      <c r="F11" s="14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 t="s">
        <v>19</v>
      </c>
      <c r="L11" s="251" t="s">
        <v>474</v>
      </c>
      <c r="M11" s="252"/>
      <c r="N11" s="15" t="s">
        <v>20</v>
      </c>
      <c r="O11" s="16" t="s">
        <v>21</v>
      </c>
      <c r="P11" s="17" t="s">
        <v>22</v>
      </c>
      <c r="Q11" s="18" t="s">
        <v>23</v>
      </c>
      <c r="R11" s="18" t="s">
        <v>24</v>
      </c>
      <c r="S11" s="18" t="s">
        <v>25</v>
      </c>
      <c r="T11" s="245"/>
      <c r="U11" s="245"/>
    </row>
    <row r="12" spans="1:21" ht="93" customHeight="1" x14ac:dyDescent="0.25">
      <c r="A12" s="19" t="s">
        <v>26</v>
      </c>
      <c r="B12" s="19" t="s">
        <v>27</v>
      </c>
      <c r="C12" s="19" t="s">
        <v>28</v>
      </c>
      <c r="D12" s="19" t="s">
        <v>29</v>
      </c>
      <c r="E12" s="19" t="s">
        <v>30</v>
      </c>
      <c r="F12" s="19" t="s">
        <v>31</v>
      </c>
      <c r="G12" s="20" t="s">
        <v>32</v>
      </c>
      <c r="H12" s="20" t="s">
        <v>33</v>
      </c>
      <c r="I12" s="20" t="s">
        <v>34</v>
      </c>
      <c r="J12" s="20" t="s">
        <v>35</v>
      </c>
      <c r="K12" s="20" t="s">
        <v>36</v>
      </c>
      <c r="L12" s="258" t="s">
        <v>475</v>
      </c>
      <c r="M12" s="259"/>
      <c r="N12" s="21" t="s">
        <v>37</v>
      </c>
      <c r="O12" s="22" t="s">
        <v>38</v>
      </c>
      <c r="P12" s="257" t="s">
        <v>39</v>
      </c>
      <c r="Q12" s="257"/>
      <c r="R12" s="257"/>
      <c r="S12" s="257"/>
      <c r="T12" s="23" t="s">
        <v>40</v>
      </c>
      <c r="U12" s="23" t="s">
        <v>41</v>
      </c>
    </row>
    <row r="13" spans="1:21" ht="36" customHeight="1" x14ac:dyDescent="0.25">
      <c r="A13" s="24" t="s">
        <v>97</v>
      </c>
      <c r="B13" s="24" t="s">
        <v>98</v>
      </c>
      <c r="C13" s="24" t="s">
        <v>42</v>
      </c>
      <c r="D13" s="24" t="s">
        <v>43</v>
      </c>
      <c r="E13" s="26" t="s">
        <v>44</v>
      </c>
      <c r="F13" s="27" t="s">
        <v>566</v>
      </c>
      <c r="G13" s="28" t="s">
        <v>45</v>
      </c>
      <c r="H13" s="28" t="s">
        <v>45</v>
      </c>
      <c r="I13" s="29" t="s">
        <v>562</v>
      </c>
      <c r="J13" s="29" t="s">
        <v>593</v>
      </c>
      <c r="K13" s="41" t="s">
        <v>567</v>
      </c>
      <c r="L13" s="243">
        <v>1</v>
      </c>
      <c r="M13" s="244"/>
      <c r="N13" s="30">
        <v>530203</v>
      </c>
      <c r="O13" s="89">
        <f>'ANEXO PRESUP'!E8</f>
        <v>750</v>
      </c>
      <c r="P13" s="31">
        <v>1</v>
      </c>
      <c r="Q13" s="32" t="s">
        <v>476</v>
      </c>
      <c r="R13" s="32">
        <v>0</v>
      </c>
      <c r="S13" s="33">
        <f t="shared" ref="S13:S50" si="0">SUM(P13:R13)</f>
        <v>1</v>
      </c>
      <c r="T13" s="29" t="s">
        <v>46</v>
      </c>
      <c r="U13" s="29" t="s">
        <v>46</v>
      </c>
    </row>
    <row r="14" spans="1:21" ht="30.75" customHeight="1" x14ac:dyDescent="0.25">
      <c r="A14" s="24" t="s">
        <v>97</v>
      </c>
      <c r="B14" s="24" t="s">
        <v>98</v>
      </c>
      <c r="C14" s="24" t="s">
        <v>42</v>
      </c>
      <c r="D14" s="24" t="s">
        <v>43</v>
      </c>
      <c r="E14" s="26" t="s">
        <v>44</v>
      </c>
      <c r="F14" s="27" t="s">
        <v>566</v>
      </c>
      <c r="G14" s="28" t="s">
        <v>45</v>
      </c>
      <c r="H14" s="28" t="s">
        <v>45</v>
      </c>
      <c r="I14" s="29" t="s">
        <v>562</v>
      </c>
      <c r="J14" s="29" t="s">
        <v>486</v>
      </c>
      <c r="K14" s="41" t="s">
        <v>567</v>
      </c>
      <c r="L14" s="243">
        <v>1</v>
      </c>
      <c r="M14" s="244"/>
      <c r="N14" s="30">
        <v>530255</v>
      </c>
      <c r="O14" s="89">
        <f>'ANEXO PRESUP'!E13</f>
        <v>90000</v>
      </c>
      <c r="P14" s="31">
        <v>1</v>
      </c>
      <c r="Q14" s="32" t="s">
        <v>476</v>
      </c>
      <c r="R14" s="32">
        <v>0</v>
      </c>
      <c r="S14" s="33">
        <f t="shared" si="0"/>
        <v>1</v>
      </c>
      <c r="T14" s="29" t="s">
        <v>46</v>
      </c>
      <c r="U14" s="29" t="s">
        <v>46</v>
      </c>
    </row>
    <row r="15" spans="1:21" ht="30.75" customHeight="1" x14ac:dyDescent="0.25">
      <c r="A15" s="24" t="s">
        <v>97</v>
      </c>
      <c r="B15" s="24" t="s">
        <v>98</v>
      </c>
      <c r="C15" s="24" t="s">
        <v>42</v>
      </c>
      <c r="D15" s="24" t="s">
        <v>43</v>
      </c>
      <c r="E15" s="26" t="s">
        <v>44</v>
      </c>
      <c r="F15" s="27" t="s">
        <v>566</v>
      </c>
      <c r="G15" s="36" t="s">
        <v>45</v>
      </c>
      <c r="H15" s="36" t="s">
        <v>45</v>
      </c>
      <c r="I15" s="29" t="s">
        <v>562</v>
      </c>
      <c r="J15" s="36" t="s">
        <v>490</v>
      </c>
      <c r="K15" s="41" t="s">
        <v>567</v>
      </c>
      <c r="L15" s="243">
        <v>1</v>
      </c>
      <c r="M15" s="244"/>
      <c r="N15" s="38">
        <v>530203</v>
      </c>
      <c r="O15" s="89">
        <f>'ANEXO PRESUP'!E15</f>
        <v>750</v>
      </c>
      <c r="P15" s="31">
        <v>1</v>
      </c>
      <c r="Q15" s="32" t="s">
        <v>476</v>
      </c>
      <c r="R15" s="32" t="s">
        <v>476</v>
      </c>
      <c r="S15" s="33">
        <f t="shared" si="0"/>
        <v>1</v>
      </c>
      <c r="T15" s="36" t="s">
        <v>46</v>
      </c>
      <c r="U15" s="36" t="s">
        <v>46</v>
      </c>
    </row>
    <row r="16" spans="1:21" ht="33" customHeight="1" x14ac:dyDescent="0.25">
      <c r="A16" s="24" t="s">
        <v>97</v>
      </c>
      <c r="B16" s="24" t="s">
        <v>98</v>
      </c>
      <c r="C16" s="24" t="s">
        <v>42</v>
      </c>
      <c r="D16" s="24" t="s">
        <v>43</v>
      </c>
      <c r="E16" s="34" t="s">
        <v>44</v>
      </c>
      <c r="F16" s="27" t="s">
        <v>566</v>
      </c>
      <c r="G16" s="36" t="s">
        <v>45</v>
      </c>
      <c r="H16" s="36" t="s">
        <v>45</v>
      </c>
      <c r="I16" s="29" t="s">
        <v>562</v>
      </c>
      <c r="J16" s="36" t="s">
        <v>492</v>
      </c>
      <c r="K16" s="41" t="s">
        <v>567</v>
      </c>
      <c r="L16" s="243">
        <v>1</v>
      </c>
      <c r="M16" s="244"/>
      <c r="N16" s="38">
        <v>530203</v>
      </c>
      <c r="O16" s="89">
        <f>'ANEXO PRESUP'!E17</f>
        <v>750</v>
      </c>
      <c r="P16" s="31">
        <v>1</v>
      </c>
      <c r="Q16" s="32" t="s">
        <v>476</v>
      </c>
      <c r="R16" s="32" t="s">
        <v>476</v>
      </c>
      <c r="S16" s="33">
        <f t="shared" si="0"/>
        <v>1</v>
      </c>
      <c r="T16" s="36" t="s">
        <v>46</v>
      </c>
      <c r="U16" s="36" t="s">
        <v>46</v>
      </c>
    </row>
    <row r="17" spans="1:21" ht="29.25" customHeight="1" x14ac:dyDescent="0.25">
      <c r="A17" s="24" t="s">
        <v>97</v>
      </c>
      <c r="B17" s="24" t="s">
        <v>98</v>
      </c>
      <c r="C17" s="25" t="s">
        <v>42</v>
      </c>
      <c r="D17" s="24" t="s">
        <v>43</v>
      </c>
      <c r="E17" s="26" t="s">
        <v>44</v>
      </c>
      <c r="F17" s="27" t="s">
        <v>566</v>
      </c>
      <c r="G17" s="28" t="s">
        <v>45</v>
      </c>
      <c r="H17" s="29" t="s">
        <v>45</v>
      </c>
      <c r="I17" s="29" t="s">
        <v>562</v>
      </c>
      <c r="J17" s="29" t="s">
        <v>494</v>
      </c>
      <c r="K17" s="29" t="s">
        <v>567</v>
      </c>
      <c r="L17" s="243">
        <v>1</v>
      </c>
      <c r="M17" s="244"/>
      <c r="N17" s="30">
        <v>530203</v>
      </c>
      <c r="O17" s="89">
        <f>'ANEXO PRESUP'!E20</f>
        <v>1700</v>
      </c>
      <c r="P17" s="31">
        <v>1</v>
      </c>
      <c r="Q17" s="32" t="s">
        <v>476</v>
      </c>
      <c r="R17" s="32" t="s">
        <v>476</v>
      </c>
      <c r="S17" s="33">
        <f t="shared" si="0"/>
        <v>1</v>
      </c>
      <c r="T17" s="29" t="s">
        <v>46</v>
      </c>
      <c r="U17" s="29" t="s">
        <v>46</v>
      </c>
    </row>
    <row r="18" spans="1:21" ht="24.75" customHeight="1" x14ac:dyDescent="0.25">
      <c r="A18" s="24" t="s">
        <v>97</v>
      </c>
      <c r="B18" s="24" t="s">
        <v>98</v>
      </c>
      <c r="C18" s="25" t="s">
        <v>42</v>
      </c>
      <c r="D18" s="24" t="s">
        <v>43</v>
      </c>
      <c r="E18" s="26" t="s">
        <v>44</v>
      </c>
      <c r="F18" s="27" t="s">
        <v>566</v>
      </c>
      <c r="G18" s="28" t="s">
        <v>45</v>
      </c>
      <c r="H18" s="29" t="s">
        <v>45</v>
      </c>
      <c r="I18" s="29" t="s">
        <v>562</v>
      </c>
      <c r="J18" s="29" t="s">
        <v>497</v>
      </c>
      <c r="K18" s="29" t="s">
        <v>567</v>
      </c>
      <c r="L18" s="243">
        <v>1</v>
      </c>
      <c r="M18" s="244"/>
      <c r="N18" s="30" t="s">
        <v>568</v>
      </c>
      <c r="O18" s="89">
        <f>'ANEXO PRESUP'!E26</f>
        <v>168000</v>
      </c>
      <c r="P18" s="31">
        <v>1</v>
      </c>
      <c r="Q18" s="32" t="s">
        <v>476</v>
      </c>
      <c r="R18" s="32" t="s">
        <v>476</v>
      </c>
      <c r="S18" s="33">
        <f t="shared" si="0"/>
        <v>1</v>
      </c>
      <c r="T18" s="29" t="s">
        <v>46</v>
      </c>
      <c r="U18" s="29" t="s">
        <v>46</v>
      </c>
    </row>
    <row r="19" spans="1:21" ht="24" customHeight="1" x14ac:dyDescent="0.25">
      <c r="A19" s="24" t="s">
        <v>97</v>
      </c>
      <c r="B19" s="24" t="s">
        <v>98</v>
      </c>
      <c r="C19" s="25" t="s">
        <v>42</v>
      </c>
      <c r="D19" s="24" t="s">
        <v>43</v>
      </c>
      <c r="E19" s="34" t="s">
        <v>44</v>
      </c>
      <c r="F19" s="27" t="s">
        <v>566</v>
      </c>
      <c r="G19" s="35" t="s">
        <v>45</v>
      </c>
      <c r="H19" s="36" t="s">
        <v>45</v>
      </c>
      <c r="I19" s="29" t="s">
        <v>569</v>
      </c>
      <c r="J19" s="36" t="s">
        <v>507</v>
      </c>
      <c r="K19" s="29" t="s">
        <v>567</v>
      </c>
      <c r="L19" s="243">
        <v>1</v>
      </c>
      <c r="M19" s="244"/>
      <c r="N19" s="38" t="s">
        <v>570</v>
      </c>
      <c r="O19" s="89">
        <f>'ANEXO PRESUP'!E32</f>
        <v>905000</v>
      </c>
      <c r="P19" s="31">
        <v>1</v>
      </c>
      <c r="Q19" s="32" t="s">
        <v>476</v>
      </c>
      <c r="R19" s="32" t="s">
        <v>476</v>
      </c>
      <c r="S19" s="33">
        <f t="shared" si="0"/>
        <v>1</v>
      </c>
      <c r="T19" s="36" t="s">
        <v>46</v>
      </c>
      <c r="U19" s="36" t="s">
        <v>47</v>
      </c>
    </row>
    <row r="20" spans="1:21" ht="24" customHeight="1" x14ac:dyDescent="0.25">
      <c r="A20" s="24"/>
      <c r="B20" s="24"/>
      <c r="C20" s="25"/>
      <c r="D20" s="24"/>
      <c r="E20" s="34"/>
      <c r="F20" s="27"/>
      <c r="G20" s="35"/>
      <c r="H20" s="36"/>
      <c r="I20" s="29"/>
      <c r="J20" s="36" t="s">
        <v>596</v>
      </c>
      <c r="K20" s="29" t="s">
        <v>567</v>
      </c>
      <c r="L20" s="30">
        <v>1</v>
      </c>
      <c r="M20" s="240"/>
      <c r="N20" s="38" t="s">
        <v>570</v>
      </c>
      <c r="O20" s="89">
        <f>'ANEXO PRESUP'!E29</f>
        <v>1564105</v>
      </c>
      <c r="P20" s="31"/>
      <c r="Q20" s="32"/>
      <c r="R20" s="32"/>
      <c r="S20" s="33"/>
      <c r="T20" s="36"/>
      <c r="U20" s="36"/>
    </row>
    <row r="21" spans="1:21" ht="24" customHeight="1" x14ac:dyDescent="0.25">
      <c r="A21" s="24" t="s">
        <v>97</v>
      </c>
      <c r="B21" s="24" t="s">
        <v>98</v>
      </c>
      <c r="C21" s="25" t="s">
        <v>42</v>
      </c>
      <c r="D21" s="24" t="s">
        <v>43</v>
      </c>
      <c r="E21" s="34" t="s">
        <v>44</v>
      </c>
      <c r="F21" s="27" t="s">
        <v>566</v>
      </c>
      <c r="G21" s="35" t="s">
        <v>45</v>
      </c>
      <c r="H21" s="36" t="s">
        <v>45</v>
      </c>
      <c r="I21" s="29" t="s">
        <v>569</v>
      </c>
      <c r="J21" s="36" t="s">
        <v>510</v>
      </c>
      <c r="K21" s="29" t="s">
        <v>567</v>
      </c>
      <c r="L21" s="243">
        <v>1</v>
      </c>
      <c r="M21" s="244"/>
      <c r="N21" s="38">
        <v>530405</v>
      </c>
      <c r="O21" s="89">
        <f>'ANEXO PRESUP'!E34</f>
        <v>23200</v>
      </c>
      <c r="P21" s="31">
        <v>1</v>
      </c>
      <c r="Q21" s="32" t="s">
        <v>476</v>
      </c>
      <c r="R21" s="32" t="s">
        <v>476</v>
      </c>
      <c r="S21" s="33">
        <f t="shared" si="0"/>
        <v>1</v>
      </c>
      <c r="T21" s="36" t="s">
        <v>46</v>
      </c>
      <c r="U21" s="36" t="s">
        <v>47</v>
      </c>
    </row>
    <row r="22" spans="1:21" ht="24" customHeight="1" x14ac:dyDescent="0.25">
      <c r="A22" s="24" t="s">
        <v>97</v>
      </c>
      <c r="B22" s="24" t="s">
        <v>98</v>
      </c>
      <c r="C22" s="25" t="s">
        <v>42</v>
      </c>
      <c r="D22" s="24" t="s">
        <v>43</v>
      </c>
      <c r="E22" s="34" t="s">
        <v>44</v>
      </c>
      <c r="F22" s="27" t="s">
        <v>566</v>
      </c>
      <c r="G22" s="35" t="s">
        <v>45</v>
      </c>
      <c r="H22" s="36" t="s">
        <v>45</v>
      </c>
      <c r="I22" s="29" t="s">
        <v>569</v>
      </c>
      <c r="J22" s="36" t="s">
        <v>512</v>
      </c>
      <c r="K22" s="29" t="s">
        <v>567</v>
      </c>
      <c r="L22" s="243">
        <v>1</v>
      </c>
      <c r="M22" s="244"/>
      <c r="N22" s="38">
        <v>530405</v>
      </c>
      <c r="O22" s="89">
        <f>'ANEXO PRESUP'!E36</f>
        <v>43988.14</v>
      </c>
      <c r="P22" s="31">
        <v>1</v>
      </c>
      <c r="Q22" s="32" t="s">
        <v>476</v>
      </c>
      <c r="R22" s="32" t="s">
        <v>476</v>
      </c>
      <c r="S22" s="33">
        <f t="shared" si="0"/>
        <v>1</v>
      </c>
      <c r="T22" s="36" t="s">
        <v>46</v>
      </c>
      <c r="U22" s="36" t="s">
        <v>47</v>
      </c>
    </row>
    <row r="23" spans="1:21" ht="69" customHeight="1" x14ac:dyDescent="0.25">
      <c r="A23" s="24" t="s">
        <v>97</v>
      </c>
      <c r="B23" s="24" t="s">
        <v>98</v>
      </c>
      <c r="C23" s="25" t="s">
        <v>42</v>
      </c>
      <c r="D23" s="24" t="s">
        <v>43</v>
      </c>
      <c r="E23" s="34" t="s">
        <v>44</v>
      </c>
      <c r="F23" s="27" t="s">
        <v>566</v>
      </c>
      <c r="G23" s="35" t="s">
        <v>45</v>
      </c>
      <c r="H23" s="36" t="s">
        <v>45</v>
      </c>
      <c r="I23" s="29" t="s">
        <v>569</v>
      </c>
      <c r="J23" s="36" t="s">
        <v>513</v>
      </c>
      <c r="K23" s="29" t="s">
        <v>567</v>
      </c>
      <c r="L23" s="243">
        <v>1</v>
      </c>
      <c r="M23" s="244"/>
      <c r="N23" s="39" t="s">
        <v>571</v>
      </c>
      <c r="O23" s="89">
        <f>'ANEXO PRESUP'!E73</f>
        <v>88916.239999999991</v>
      </c>
      <c r="P23" s="31">
        <v>1</v>
      </c>
      <c r="Q23" s="32" t="s">
        <v>476</v>
      </c>
      <c r="R23" s="32" t="s">
        <v>476</v>
      </c>
      <c r="S23" s="33">
        <f t="shared" si="0"/>
        <v>1</v>
      </c>
      <c r="T23" s="36" t="s">
        <v>46</v>
      </c>
      <c r="U23" s="36" t="s">
        <v>47</v>
      </c>
    </row>
    <row r="24" spans="1:21" ht="26.25" customHeight="1" x14ac:dyDescent="0.25">
      <c r="A24" s="24" t="s">
        <v>97</v>
      </c>
      <c r="B24" s="24" t="s">
        <v>98</v>
      </c>
      <c r="C24" s="25" t="s">
        <v>42</v>
      </c>
      <c r="D24" s="24" t="s">
        <v>43</v>
      </c>
      <c r="E24" s="34" t="s">
        <v>44</v>
      </c>
      <c r="F24" s="36" t="s">
        <v>566</v>
      </c>
      <c r="G24" s="35" t="s">
        <v>45</v>
      </c>
      <c r="H24" s="36" t="s">
        <v>45</v>
      </c>
      <c r="I24" s="36" t="s">
        <v>562</v>
      </c>
      <c r="J24" s="36" t="s">
        <v>548</v>
      </c>
      <c r="K24" s="29" t="s">
        <v>572</v>
      </c>
      <c r="L24" s="243">
        <v>1</v>
      </c>
      <c r="M24" s="244"/>
      <c r="N24" s="39">
        <v>730821</v>
      </c>
      <c r="O24" s="89">
        <f>'ANEXO PRESUP'!E74</f>
        <v>10000</v>
      </c>
      <c r="P24" s="31">
        <v>0.25</v>
      </c>
      <c r="Q24" s="32">
        <v>0.25</v>
      </c>
      <c r="R24" s="32">
        <v>0.5</v>
      </c>
      <c r="S24" s="33">
        <f t="shared" si="0"/>
        <v>1</v>
      </c>
      <c r="T24" s="36" t="s">
        <v>46</v>
      </c>
      <c r="U24" s="36" t="s">
        <v>46</v>
      </c>
    </row>
    <row r="25" spans="1:21" ht="31.5" customHeight="1" x14ac:dyDescent="0.25">
      <c r="A25" s="24" t="s">
        <v>97</v>
      </c>
      <c r="B25" s="24" t="s">
        <v>98</v>
      </c>
      <c r="C25" s="25" t="s">
        <v>42</v>
      </c>
      <c r="D25" s="24" t="s">
        <v>43</v>
      </c>
      <c r="E25" s="34" t="s">
        <v>44</v>
      </c>
      <c r="F25" s="36" t="s">
        <v>566</v>
      </c>
      <c r="G25" s="36" t="s">
        <v>45</v>
      </c>
      <c r="H25" s="36" t="s">
        <v>45</v>
      </c>
      <c r="I25" s="36" t="s">
        <v>562</v>
      </c>
      <c r="J25" s="29" t="s">
        <v>549</v>
      </c>
      <c r="K25" s="40" t="s">
        <v>567</v>
      </c>
      <c r="L25" s="243">
        <v>1</v>
      </c>
      <c r="M25" s="244"/>
      <c r="N25" s="38">
        <v>840104</v>
      </c>
      <c r="O25" s="89">
        <f>'ANEXO PRESUP'!E77</f>
        <v>330000</v>
      </c>
      <c r="P25" s="31">
        <v>1</v>
      </c>
      <c r="Q25" s="32" t="s">
        <v>476</v>
      </c>
      <c r="R25" s="32" t="s">
        <v>476</v>
      </c>
      <c r="S25" s="33">
        <f t="shared" si="0"/>
        <v>1</v>
      </c>
      <c r="T25" s="36" t="s">
        <v>46</v>
      </c>
      <c r="U25" s="36" t="s">
        <v>47</v>
      </c>
    </row>
    <row r="26" spans="1:21" ht="26.25" customHeight="1" x14ac:dyDescent="0.25">
      <c r="A26" s="24" t="s">
        <v>97</v>
      </c>
      <c r="B26" s="24" t="s">
        <v>98</v>
      </c>
      <c r="C26" s="25" t="s">
        <v>42</v>
      </c>
      <c r="D26" s="24" t="s">
        <v>43</v>
      </c>
      <c r="E26" s="34" t="s">
        <v>44</v>
      </c>
      <c r="F26" s="36" t="s">
        <v>566</v>
      </c>
      <c r="G26" s="36" t="s">
        <v>45</v>
      </c>
      <c r="H26" s="36" t="s">
        <v>45</v>
      </c>
      <c r="I26" s="36" t="s">
        <v>569</v>
      </c>
      <c r="J26" s="29" t="s">
        <v>573</v>
      </c>
      <c r="K26" s="41" t="s">
        <v>567</v>
      </c>
      <c r="L26" s="243">
        <v>1</v>
      </c>
      <c r="M26" s="244"/>
      <c r="N26" s="38" t="s">
        <v>574</v>
      </c>
      <c r="O26" s="89">
        <f>'ANEXO PRESUP'!E79</f>
        <v>483662.49</v>
      </c>
      <c r="P26" s="31">
        <v>1</v>
      </c>
      <c r="Q26" s="32" t="s">
        <v>476</v>
      </c>
      <c r="R26" s="32" t="s">
        <v>476</v>
      </c>
      <c r="S26" s="33">
        <f t="shared" si="0"/>
        <v>1</v>
      </c>
      <c r="T26" s="36" t="s">
        <v>46</v>
      </c>
      <c r="U26" s="36" t="s">
        <v>47</v>
      </c>
    </row>
    <row r="27" spans="1:21" ht="24" customHeight="1" x14ac:dyDescent="0.25">
      <c r="A27" s="24" t="s">
        <v>97</v>
      </c>
      <c r="B27" s="24" t="s">
        <v>98</v>
      </c>
      <c r="C27" s="25" t="s">
        <v>42</v>
      </c>
      <c r="D27" s="24" t="s">
        <v>43</v>
      </c>
      <c r="E27" s="34" t="s">
        <v>44</v>
      </c>
      <c r="F27" s="36" t="s">
        <v>566</v>
      </c>
      <c r="G27" s="36" t="s">
        <v>45</v>
      </c>
      <c r="H27" s="36" t="s">
        <v>45</v>
      </c>
      <c r="I27" s="36" t="s">
        <v>569</v>
      </c>
      <c r="J27" s="29" t="s">
        <v>575</v>
      </c>
      <c r="K27" s="40" t="s">
        <v>567</v>
      </c>
      <c r="L27" s="243">
        <v>1</v>
      </c>
      <c r="M27" s="244"/>
      <c r="N27" s="38">
        <v>530405</v>
      </c>
      <c r="O27" s="89">
        <f>'ANEXO PRESUP'!E81</f>
        <v>2500</v>
      </c>
      <c r="P27" s="31">
        <v>1</v>
      </c>
      <c r="Q27" s="32" t="s">
        <v>476</v>
      </c>
      <c r="R27" s="32" t="s">
        <v>476</v>
      </c>
      <c r="S27" s="33">
        <f t="shared" si="0"/>
        <v>1</v>
      </c>
      <c r="T27" s="36" t="s">
        <v>46</v>
      </c>
      <c r="U27" s="36" t="s">
        <v>47</v>
      </c>
    </row>
    <row r="28" spans="1:21" ht="24" customHeight="1" x14ac:dyDescent="0.25">
      <c r="A28" s="24" t="s">
        <v>97</v>
      </c>
      <c r="B28" s="24" t="s">
        <v>98</v>
      </c>
      <c r="C28" s="25" t="s">
        <v>42</v>
      </c>
      <c r="D28" s="24" t="s">
        <v>43</v>
      </c>
      <c r="E28" s="34" t="s">
        <v>44</v>
      </c>
      <c r="F28" s="36" t="s">
        <v>566</v>
      </c>
      <c r="G28" s="36" t="s">
        <v>45</v>
      </c>
      <c r="H28" s="36" t="s">
        <v>45</v>
      </c>
      <c r="I28" s="36" t="s">
        <v>569</v>
      </c>
      <c r="J28" s="36" t="s">
        <v>591</v>
      </c>
      <c r="K28" s="41" t="s">
        <v>567</v>
      </c>
      <c r="L28" s="243">
        <v>1</v>
      </c>
      <c r="M28" s="244"/>
      <c r="N28" s="38" t="s">
        <v>570</v>
      </c>
      <c r="O28" s="89">
        <f>'ANEXO PRESUP'!E84</f>
        <v>705000</v>
      </c>
      <c r="P28" s="31">
        <v>1</v>
      </c>
      <c r="Q28" s="32" t="s">
        <v>476</v>
      </c>
      <c r="R28" s="32" t="s">
        <v>476</v>
      </c>
      <c r="S28" s="33">
        <f t="shared" si="0"/>
        <v>1</v>
      </c>
      <c r="T28" s="36" t="s">
        <v>46</v>
      </c>
      <c r="U28" s="36" t="s">
        <v>47</v>
      </c>
    </row>
    <row r="29" spans="1:21" ht="32.25" customHeight="1" x14ac:dyDescent="0.25">
      <c r="A29" s="24" t="s">
        <v>97</v>
      </c>
      <c r="B29" s="24" t="s">
        <v>98</v>
      </c>
      <c r="C29" s="25" t="s">
        <v>42</v>
      </c>
      <c r="D29" s="24" t="s">
        <v>43</v>
      </c>
      <c r="E29" s="34" t="s">
        <v>44</v>
      </c>
      <c r="F29" s="36" t="s">
        <v>566</v>
      </c>
      <c r="G29" s="36" t="s">
        <v>45</v>
      </c>
      <c r="H29" s="36" t="s">
        <v>45</v>
      </c>
      <c r="I29" s="36" t="s">
        <v>569</v>
      </c>
      <c r="J29" s="29" t="s">
        <v>597</v>
      </c>
      <c r="K29" s="41" t="s">
        <v>567</v>
      </c>
      <c r="L29" s="243">
        <v>1</v>
      </c>
      <c r="M29" s="244"/>
      <c r="N29" s="38">
        <v>530405</v>
      </c>
      <c r="O29" s="89">
        <f>'ANEXO PRESUP'!E86</f>
        <v>1000</v>
      </c>
      <c r="P29" s="31">
        <v>1</v>
      </c>
      <c r="Q29" s="32" t="s">
        <v>476</v>
      </c>
      <c r="R29" s="32" t="s">
        <v>476</v>
      </c>
      <c r="S29" s="33">
        <f t="shared" si="0"/>
        <v>1</v>
      </c>
      <c r="T29" s="36" t="s">
        <v>46</v>
      </c>
      <c r="U29" s="36" t="s">
        <v>47</v>
      </c>
    </row>
    <row r="30" spans="1:21" ht="24" customHeight="1" x14ac:dyDescent="0.25">
      <c r="A30" s="24" t="s">
        <v>97</v>
      </c>
      <c r="B30" s="24" t="s">
        <v>98</v>
      </c>
      <c r="C30" s="25" t="s">
        <v>42</v>
      </c>
      <c r="D30" s="24" t="s">
        <v>43</v>
      </c>
      <c r="E30" s="34" t="s">
        <v>44</v>
      </c>
      <c r="F30" s="36" t="s">
        <v>566</v>
      </c>
      <c r="G30" s="36" t="s">
        <v>45</v>
      </c>
      <c r="H30" s="36" t="s">
        <v>45</v>
      </c>
      <c r="I30" s="36" t="s">
        <v>569</v>
      </c>
      <c r="J30" s="36" t="s">
        <v>592</v>
      </c>
      <c r="K30" s="41" t="s">
        <v>567</v>
      </c>
      <c r="L30" s="243">
        <v>1</v>
      </c>
      <c r="M30" s="244"/>
      <c r="N30" s="38" t="s">
        <v>570</v>
      </c>
      <c r="O30" s="89">
        <f>'ANEXO PRESUP'!E90</f>
        <v>729000</v>
      </c>
      <c r="P30" s="31">
        <v>1</v>
      </c>
      <c r="Q30" s="32" t="s">
        <v>476</v>
      </c>
      <c r="R30" s="32" t="s">
        <v>476</v>
      </c>
      <c r="S30" s="33">
        <f t="shared" si="0"/>
        <v>1</v>
      </c>
      <c r="T30" s="36" t="s">
        <v>46</v>
      </c>
      <c r="U30" s="36" t="s">
        <v>47</v>
      </c>
    </row>
    <row r="31" spans="1:21" ht="24" customHeight="1" x14ac:dyDescent="0.25">
      <c r="A31" s="24" t="s">
        <v>97</v>
      </c>
      <c r="B31" s="24" t="s">
        <v>98</v>
      </c>
      <c r="C31" s="25" t="s">
        <v>42</v>
      </c>
      <c r="D31" s="24" t="s">
        <v>43</v>
      </c>
      <c r="E31" s="34" t="s">
        <v>44</v>
      </c>
      <c r="F31" s="36" t="s">
        <v>566</v>
      </c>
      <c r="G31" s="36" t="s">
        <v>45</v>
      </c>
      <c r="H31" s="36" t="s">
        <v>45</v>
      </c>
      <c r="I31" s="36" t="s">
        <v>569</v>
      </c>
      <c r="J31" s="36" t="s">
        <v>555</v>
      </c>
      <c r="K31" s="41" t="s">
        <v>567</v>
      </c>
      <c r="L31" s="243">
        <v>1</v>
      </c>
      <c r="M31" s="244"/>
      <c r="N31" s="38">
        <v>530822</v>
      </c>
      <c r="O31" s="89">
        <f>'ANEXO PRESUP'!E92</f>
        <v>10000</v>
      </c>
      <c r="P31" s="31">
        <v>1</v>
      </c>
      <c r="Q31" s="32" t="s">
        <v>476</v>
      </c>
      <c r="R31" s="32" t="s">
        <v>476</v>
      </c>
      <c r="S31" s="33">
        <f t="shared" si="0"/>
        <v>1</v>
      </c>
      <c r="T31" s="36" t="s">
        <v>46</v>
      </c>
      <c r="U31" s="36" t="s">
        <v>47</v>
      </c>
    </row>
    <row r="32" spans="1:21" ht="24" customHeight="1" x14ac:dyDescent="0.25">
      <c r="A32" s="24" t="s">
        <v>97</v>
      </c>
      <c r="B32" s="24" t="s">
        <v>98</v>
      </c>
      <c r="C32" s="25" t="s">
        <v>42</v>
      </c>
      <c r="D32" s="24" t="s">
        <v>43</v>
      </c>
      <c r="E32" s="34" t="s">
        <v>44</v>
      </c>
      <c r="F32" s="36" t="s">
        <v>566</v>
      </c>
      <c r="G32" s="36" t="s">
        <v>45</v>
      </c>
      <c r="H32" s="36" t="s">
        <v>45</v>
      </c>
      <c r="I32" s="36" t="s">
        <v>589</v>
      </c>
      <c r="J32" s="36" t="s">
        <v>590</v>
      </c>
      <c r="K32" s="41" t="s">
        <v>567</v>
      </c>
      <c r="L32" s="243">
        <v>1</v>
      </c>
      <c r="M32" s="244"/>
      <c r="N32" s="38">
        <v>570201</v>
      </c>
      <c r="O32" s="89">
        <f>'ANEXO PRESUP'!E38</f>
        <v>3250</v>
      </c>
      <c r="P32" s="31">
        <v>1</v>
      </c>
      <c r="Q32" s="32" t="s">
        <v>476</v>
      </c>
      <c r="R32" s="32" t="s">
        <v>476</v>
      </c>
      <c r="S32" s="33">
        <f t="shared" si="0"/>
        <v>1</v>
      </c>
      <c r="T32" s="36" t="s">
        <v>46</v>
      </c>
      <c r="U32" s="36" t="s">
        <v>46</v>
      </c>
    </row>
    <row r="33" spans="1:21" s="42" customFormat="1" ht="24" customHeight="1" x14ac:dyDescent="0.25">
      <c r="A33" s="24" t="s">
        <v>97</v>
      </c>
      <c r="B33" s="24" t="s">
        <v>98</v>
      </c>
      <c r="C33" s="25" t="s">
        <v>42</v>
      </c>
      <c r="D33" s="24" t="s">
        <v>43</v>
      </c>
      <c r="E33" s="34" t="s">
        <v>44</v>
      </c>
      <c r="F33" s="36" t="s">
        <v>566</v>
      </c>
      <c r="G33" s="35" t="s">
        <v>45</v>
      </c>
      <c r="H33" s="36" t="s">
        <v>45</v>
      </c>
      <c r="I33" s="36" t="s">
        <v>569</v>
      </c>
      <c r="J33" s="36" t="s">
        <v>576</v>
      </c>
      <c r="K33" s="41" t="s">
        <v>567</v>
      </c>
      <c r="L33" s="243">
        <v>1</v>
      </c>
      <c r="M33" s="244"/>
      <c r="N33" s="38">
        <v>731404</v>
      </c>
      <c r="O33" s="89">
        <f>'ANEXO PRESUP'!E94</f>
        <v>665280</v>
      </c>
      <c r="P33" s="31">
        <v>1</v>
      </c>
      <c r="Q33" s="32" t="s">
        <v>476</v>
      </c>
      <c r="R33" s="32" t="s">
        <v>476</v>
      </c>
      <c r="S33" s="33">
        <f t="shared" si="0"/>
        <v>1</v>
      </c>
      <c r="T33" s="36" t="s">
        <v>46</v>
      </c>
      <c r="U33" s="36" t="s">
        <v>47</v>
      </c>
    </row>
    <row r="34" spans="1:21" ht="30.75" customHeight="1" x14ac:dyDescent="0.25">
      <c r="A34" s="24" t="s">
        <v>97</v>
      </c>
      <c r="B34" s="24" t="s">
        <v>98</v>
      </c>
      <c r="C34" s="25" t="s">
        <v>42</v>
      </c>
      <c r="D34" s="24" t="s">
        <v>43</v>
      </c>
      <c r="E34" s="34" t="s">
        <v>44</v>
      </c>
      <c r="F34" s="36" t="s">
        <v>566</v>
      </c>
      <c r="G34" s="36" t="s">
        <v>45</v>
      </c>
      <c r="H34" s="36" t="s">
        <v>45</v>
      </c>
      <c r="I34" s="36" t="s">
        <v>569</v>
      </c>
      <c r="J34" s="36" t="s">
        <v>577</v>
      </c>
      <c r="K34" s="41" t="s">
        <v>567</v>
      </c>
      <c r="L34" s="243">
        <v>1</v>
      </c>
      <c r="M34" s="244"/>
      <c r="N34" s="38">
        <v>840103</v>
      </c>
      <c r="O34" s="89">
        <f>'ANEXO PRESUP'!E96</f>
        <v>678670.62</v>
      </c>
      <c r="P34" s="31">
        <v>1</v>
      </c>
      <c r="Q34" s="32" t="s">
        <v>476</v>
      </c>
      <c r="R34" s="32" t="s">
        <v>476</v>
      </c>
      <c r="S34" s="33">
        <f t="shared" si="0"/>
        <v>1</v>
      </c>
      <c r="T34" s="36" t="s">
        <v>46</v>
      </c>
      <c r="U34" s="36" t="s">
        <v>47</v>
      </c>
    </row>
    <row r="35" spans="1:21" ht="30.75" customHeight="1" x14ac:dyDescent="0.25">
      <c r="A35" s="24" t="s">
        <v>97</v>
      </c>
      <c r="B35" s="24" t="s">
        <v>98</v>
      </c>
      <c r="C35" s="25" t="s">
        <v>42</v>
      </c>
      <c r="D35" s="24" t="s">
        <v>43</v>
      </c>
      <c r="E35" s="34" t="s">
        <v>44</v>
      </c>
      <c r="F35" s="36" t="s">
        <v>566</v>
      </c>
      <c r="G35" s="36" t="s">
        <v>45</v>
      </c>
      <c r="H35" s="36" t="s">
        <v>45</v>
      </c>
      <c r="I35" s="36" t="s">
        <v>569</v>
      </c>
      <c r="J35" s="36" t="s">
        <v>578</v>
      </c>
      <c r="K35" s="27" t="s">
        <v>567</v>
      </c>
      <c r="L35" s="243">
        <v>1</v>
      </c>
      <c r="M35" s="244"/>
      <c r="N35" s="44">
        <v>530404</v>
      </c>
      <c r="O35" s="89">
        <f>'ANEXO PRESUP'!E98</f>
        <v>10000</v>
      </c>
      <c r="P35" s="31">
        <v>1</v>
      </c>
      <c r="Q35" s="32" t="s">
        <v>476</v>
      </c>
      <c r="R35" s="32" t="s">
        <v>476</v>
      </c>
      <c r="S35" s="33">
        <f t="shared" si="0"/>
        <v>1</v>
      </c>
      <c r="T35" s="36" t="s">
        <v>46</v>
      </c>
      <c r="U35" s="36" t="s">
        <v>46</v>
      </c>
    </row>
    <row r="36" spans="1:21" ht="30.75" customHeight="1" x14ac:dyDescent="0.25">
      <c r="A36" s="24"/>
      <c r="B36" s="24"/>
      <c r="C36" s="25"/>
      <c r="D36" s="24"/>
      <c r="E36" s="34"/>
      <c r="F36" s="36"/>
      <c r="G36" s="36"/>
      <c r="H36" s="36"/>
      <c r="I36" s="36"/>
      <c r="J36" s="36"/>
      <c r="K36" s="27"/>
      <c r="L36" s="243"/>
      <c r="M36" s="244"/>
      <c r="N36" s="44"/>
      <c r="O36" s="89"/>
      <c r="P36" s="31" t="s">
        <v>476</v>
      </c>
      <c r="Q36" s="32" t="s">
        <v>476</v>
      </c>
      <c r="R36" s="32" t="s">
        <v>476</v>
      </c>
      <c r="S36" s="33">
        <f t="shared" si="0"/>
        <v>0</v>
      </c>
      <c r="T36" s="36"/>
      <c r="U36" s="36"/>
    </row>
    <row r="37" spans="1:21" ht="30" customHeight="1" x14ac:dyDescent="0.25">
      <c r="A37" s="24"/>
      <c r="B37" s="24"/>
      <c r="C37" s="25"/>
      <c r="D37" s="24"/>
      <c r="E37" s="34"/>
      <c r="F37" s="36"/>
      <c r="G37" s="36"/>
      <c r="H37" s="36"/>
      <c r="I37" s="36"/>
      <c r="J37" s="36"/>
      <c r="K37" s="41"/>
      <c r="L37" s="243"/>
      <c r="M37" s="244"/>
      <c r="N37" s="43"/>
      <c r="O37" s="89"/>
      <c r="P37" s="31" t="s">
        <v>476</v>
      </c>
      <c r="Q37" s="32" t="s">
        <v>476</v>
      </c>
      <c r="R37" s="32" t="s">
        <v>476</v>
      </c>
      <c r="S37" s="33">
        <f t="shared" si="0"/>
        <v>0</v>
      </c>
      <c r="T37" s="36"/>
      <c r="U37" s="36"/>
    </row>
    <row r="38" spans="1:21" ht="24" customHeight="1" x14ac:dyDescent="0.25">
      <c r="A38" s="24"/>
      <c r="B38" s="24"/>
      <c r="C38" s="25"/>
      <c r="D38" s="24"/>
      <c r="E38" s="34"/>
      <c r="F38" s="36"/>
      <c r="G38" s="36"/>
      <c r="H38" s="36"/>
      <c r="I38" s="36"/>
      <c r="J38" s="36"/>
      <c r="K38" s="41"/>
      <c r="L38" s="243"/>
      <c r="M38" s="244"/>
      <c r="N38" s="44"/>
      <c r="O38" s="89"/>
      <c r="P38" s="31" t="s">
        <v>476</v>
      </c>
      <c r="Q38" s="32" t="s">
        <v>476</v>
      </c>
      <c r="R38" s="32" t="s">
        <v>476</v>
      </c>
      <c r="S38" s="33">
        <f t="shared" si="0"/>
        <v>0</v>
      </c>
      <c r="T38" s="36"/>
      <c r="U38" s="36"/>
    </row>
    <row r="39" spans="1:21" ht="25.5" customHeight="1" x14ac:dyDescent="0.25">
      <c r="A39" s="24"/>
      <c r="B39" s="24"/>
      <c r="C39" s="25"/>
      <c r="D39" s="24"/>
      <c r="E39" s="41"/>
      <c r="F39" s="41"/>
      <c r="G39" s="41"/>
      <c r="H39" s="41"/>
      <c r="I39" s="41"/>
      <c r="J39" s="36"/>
      <c r="K39" s="41"/>
      <c r="L39" s="243"/>
      <c r="M39" s="244"/>
      <c r="N39" s="45"/>
      <c r="O39" s="89"/>
      <c r="P39" s="31" t="s">
        <v>476</v>
      </c>
      <c r="Q39" s="32" t="s">
        <v>476</v>
      </c>
      <c r="R39" s="32" t="s">
        <v>476</v>
      </c>
      <c r="S39" s="33">
        <f t="shared" si="0"/>
        <v>0</v>
      </c>
      <c r="T39" s="36"/>
      <c r="U39" s="36"/>
    </row>
    <row r="40" spans="1:21" ht="26.25" customHeight="1" x14ac:dyDescent="0.25">
      <c r="A40" s="24"/>
      <c r="B40" s="24"/>
      <c r="C40" s="25"/>
      <c r="D40" s="24"/>
      <c r="E40" s="41"/>
      <c r="F40" s="41"/>
      <c r="G40" s="41"/>
      <c r="H40" s="41"/>
      <c r="I40" s="41"/>
      <c r="J40" s="41"/>
      <c r="K40" s="41"/>
      <c r="L40" s="243"/>
      <c r="M40" s="244"/>
      <c r="N40" s="46"/>
      <c r="O40" s="89"/>
      <c r="P40" s="31" t="s">
        <v>476</v>
      </c>
      <c r="Q40" s="32" t="s">
        <v>476</v>
      </c>
      <c r="R40" s="32" t="s">
        <v>476</v>
      </c>
      <c r="S40" s="33">
        <f t="shared" si="0"/>
        <v>0</v>
      </c>
      <c r="T40" s="41"/>
      <c r="U40" s="36"/>
    </row>
    <row r="41" spans="1:21" ht="25.5" customHeight="1" x14ac:dyDescent="0.25">
      <c r="A41" s="24"/>
      <c r="B41" s="24"/>
      <c r="C41" s="24"/>
      <c r="D41" s="24"/>
      <c r="E41" s="26"/>
      <c r="F41" s="27"/>
      <c r="G41" s="28"/>
      <c r="H41" s="29"/>
      <c r="I41" s="29"/>
      <c r="J41" s="29"/>
      <c r="K41" s="41"/>
      <c r="L41" s="243"/>
      <c r="M41" s="244"/>
      <c r="N41" s="30"/>
      <c r="O41" s="89"/>
      <c r="P41" s="31" t="s">
        <v>476</v>
      </c>
      <c r="Q41" s="32" t="s">
        <v>476</v>
      </c>
      <c r="R41" s="32" t="s">
        <v>476</v>
      </c>
      <c r="S41" s="33">
        <f t="shared" si="0"/>
        <v>0</v>
      </c>
      <c r="T41" s="29"/>
      <c r="U41" s="29"/>
    </row>
    <row r="42" spans="1:21" ht="25.5" customHeight="1" x14ac:dyDescent="0.25">
      <c r="A42" s="24"/>
      <c r="B42" s="24"/>
      <c r="C42" s="24"/>
      <c r="D42" s="24"/>
      <c r="E42" s="26"/>
      <c r="F42" s="27"/>
      <c r="G42" s="28"/>
      <c r="H42" s="29"/>
      <c r="I42" s="29"/>
      <c r="J42" s="29"/>
      <c r="K42" s="41"/>
      <c r="L42" s="243"/>
      <c r="M42" s="244"/>
      <c r="N42" s="30"/>
      <c r="O42" s="89"/>
      <c r="P42" s="31" t="s">
        <v>476</v>
      </c>
      <c r="Q42" s="32" t="s">
        <v>476</v>
      </c>
      <c r="R42" s="32" t="s">
        <v>476</v>
      </c>
      <c r="S42" s="33">
        <f t="shared" si="0"/>
        <v>0</v>
      </c>
      <c r="T42" s="29"/>
      <c r="U42" s="29"/>
    </row>
    <row r="43" spans="1:21" s="47" customFormat="1" ht="27" customHeight="1" x14ac:dyDescent="0.25">
      <c r="A43" s="24"/>
      <c r="B43" s="24"/>
      <c r="C43" s="24"/>
      <c r="D43" s="24"/>
      <c r="E43" s="26"/>
      <c r="F43" s="27"/>
      <c r="G43" s="28"/>
      <c r="H43" s="29"/>
      <c r="I43" s="29"/>
      <c r="J43" s="29"/>
      <c r="K43" s="27"/>
      <c r="L43" s="243"/>
      <c r="M43" s="244"/>
      <c r="N43" s="30"/>
      <c r="O43" s="89"/>
      <c r="P43" s="31" t="s">
        <v>476</v>
      </c>
      <c r="Q43" s="32" t="s">
        <v>476</v>
      </c>
      <c r="R43" s="32" t="s">
        <v>476</v>
      </c>
      <c r="S43" s="33">
        <f t="shared" si="0"/>
        <v>0</v>
      </c>
      <c r="T43" s="29"/>
      <c r="U43" s="29"/>
    </row>
    <row r="44" spans="1:21" s="47" customFormat="1" ht="27.75" customHeight="1" x14ac:dyDescent="0.25">
      <c r="A44" s="24"/>
      <c r="B44" s="24"/>
      <c r="C44" s="24"/>
      <c r="D44" s="24"/>
      <c r="E44" s="26"/>
      <c r="F44" s="27"/>
      <c r="G44" s="28"/>
      <c r="H44" s="29"/>
      <c r="I44" s="29"/>
      <c r="J44" s="29"/>
      <c r="K44" s="27"/>
      <c r="L44" s="243"/>
      <c r="M44" s="244"/>
      <c r="N44" s="30"/>
      <c r="O44" s="89"/>
      <c r="P44" s="31" t="s">
        <v>476</v>
      </c>
      <c r="Q44" s="32" t="s">
        <v>476</v>
      </c>
      <c r="R44" s="32" t="s">
        <v>476</v>
      </c>
      <c r="S44" s="33">
        <f t="shared" si="0"/>
        <v>0</v>
      </c>
      <c r="T44" s="29"/>
      <c r="U44" s="29"/>
    </row>
    <row r="45" spans="1:21" s="47" customFormat="1" ht="30.75" customHeight="1" x14ac:dyDescent="0.25">
      <c r="A45" s="24"/>
      <c r="B45" s="24"/>
      <c r="C45" s="24"/>
      <c r="D45" s="24"/>
      <c r="E45" s="26"/>
      <c r="F45" s="27"/>
      <c r="G45" s="28"/>
      <c r="H45" s="29"/>
      <c r="I45" s="29"/>
      <c r="J45" s="29"/>
      <c r="K45" s="27"/>
      <c r="L45" s="243"/>
      <c r="M45" s="244"/>
      <c r="N45" s="30"/>
      <c r="O45" s="89"/>
      <c r="P45" s="31" t="s">
        <v>476</v>
      </c>
      <c r="Q45" s="32" t="s">
        <v>476</v>
      </c>
      <c r="R45" s="32" t="s">
        <v>476</v>
      </c>
      <c r="S45" s="33">
        <f t="shared" si="0"/>
        <v>0</v>
      </c>
      <c r="T45" s="29"/>
      <c r="U45" s="29"/>
    </row>
    <row r="46" spans="1:21" s="47" customFormat="1" ht="33.75" customHeight="1" x14ac:dyDescent="0.25">
      <c r="A46" s="24"/>
      <c r="B46" s="24"/>
      <c r="C46" s="24"/>
      <c r="D46" s="24"/>
      <c r="E46" s="26"/>
      <c r="F46" s="27"/>
      <c r="G46" s="28"/>
      <c r="H46" s="29"/>
      <c r="I46" s="29"/>
      <c r="J46" s="29"/>
      <c r="K46" s="27"/>
      <c r="L46" s="243"/>
      <c r="M46" s="244"/>
      <c r="N46" s="30"/>
      <c r="O46" s="89"/>
      <c r="P46" s="31" t="s">
        <v>476</v>
      </c>
      <c r="Q46" s="32" t="s">
        <v>476</v>
      </c>
      <c r="R46" s="32" t="s">
        <v>476</v>
      </c>
      <c r="S46" s="33">
        <f t="shared" si="0"/>
        <v>0</v>
      </c>
      <c r="T46" s="29"/>
      <c r="U46" s="29"/>
    </row>
    <row r="47" spans="1:21" s="47" customFormat="1" ht="32.25" customHeight="1" x14ac:dyDescent="0.25">
      <c r="A47" s="24"/>
      <c r="B47" s="24"/>
      <c r="C47" s="24"/>
      <c r="D47" s="24"/>
      <c r="E47" s="26"/>
      <c r="F47" s="27"/>
      <c r="G47" s="28"/>
      <c r="H47" s="29"/>
      <c r="I47" s="29"/>
      <c r="J47" s="29"/>
      <c r="K47" s="27"/>
      <c r="L47" s="243"/>
      <c r="M47" s="244"/>
      <c r="N47" s="30"/>
      <c r="O47" s="89"/>
      <c r="P47" s="31" t="s">
        <v>476</v>
      </c>
      <c r="Q47" s="32" t="s">
        <v>476</v>
      </c>
      <c r="R47" s="32" t="s">
        <v>476</v>
      </c>
      <c r="S47" s="33">
        <f t="shared" si="0"/>
        <v>0</v>
      </c>
      <c r="T47" s="29"/>
      <c r="U47" s="29"/>
    </row>
    <row r="48" spans="1:21" s="47" customFormat="1" ht="24.75" customHeight="1" x14ac:dyDescent="0.25">
      <c r="A48" s="24"/>
      <c r="B48" s="24"/>
      <c r="C48" s="24"/>
      <c r="D48" s="24"/>
      <c r="E48" s="26"/>
      <c r="F48" s="27"/>
      <c r="G48" s="28"/>
      <c r="H48" s="29"/>
      <c r="I48" s="29"/>
      <c r="J48" s="29"/>
      <c r="K48" s="29"/>
      <c r="L48" s="243"/>
      <c r="M48" s="244"/>
      <c r="N48" s="30"/>
      <c r="O48" s="89"/>
      <c r="P48" s="31" t="s">
        <v>476</v>
      </c>
      <c r="Q48" s="32" t="s">
        <v>476</v>
      </c>
      <c r="R48" s="32" t="s">
        <v>476</v>
      </c>
      <c r="S48" s="33">
        <f t="shared" si="0"/>
        <v>0</v>
      </c>
      <c r="T48" s="29"/>
      <c r="U48" s="29"/>
    </row>
    <row r="49" spans="1:21" ht="25.5" customHeight="1" x14ac:dyDescent="0.25">
      <c r="A49" s="24"/>
      <c r="B49" s="24"/>
      <c r="C49" s="24"/>
      <c r="D49" s="24"/>
      <c r="E49" s="26"/>
      <c r="F49" s="27"/>
      <c r="G49" s="36"/>
      <c r="H49" s="36"/>
      <c r="I49" s="29"/>
      <c r="J49" s="36"/>
      <c r="K49" s="41"/>
      <c r="L49" s="243"/>
      <c r="M49" s="244"/>
      <c r="N49" s="38"/>
      <c r="O49" s="89"/>
      <c r="P49" s="31" t="s">
        <v>476</v>
      </c>
      <c r="Q49" s="32" t="s">
        <v>476</v>
      </c>
      <c r="R49" s="32" t="s">
        <v>476</v>
      </c>
      <c r="S49" s="33">
        <f t="shared" si="0"/>
        <v>0</v>
      </c>
      <c r="T49" s="36"/>
      <c r="U49" s="36"/>
    </row>
    <row r="50" spans="1:21" ht="26.25" customHeight="1" thickBot="1" x14ac:dyDescent="0.3">
      <c r="A50" s="24"/>
      <c r="B50" s="24"/>
      <c r="C50" s="24"/>
      <c r="D50" s="24"/>
      <c r="E50" s="34"/>
      <c r="F50" s="27"/>
      <c r="G50" s="36"/>
      <c r="H50" s="36"/>
      <c r="I50" s="29"/>
      <c r="J50" s="36"/>
      <c r="K50" s="41"/>
      <c r="L50" s="243"/>
      <c r="M50" s="244"/>
      <c r="N50" s="38"/>
      <c r="O50" s="89"/>
      <c r="P50" s="31" t="s">
        <v>476</v>
      </c>
      <c r="Q50" s="32" t="s">
        <v>476</v>
      </c>
      <c r="R50" s="32" t="s">
        <v>476</v>
      </c>
      <c r="S50" s="33">
        <f t="shared" si="0"/>
        <v>0</v>
      </c>
      <c r="T50" s="36"/>
      <c r="U50" s="36"/>
    </row>
    <row r="51" spans="1:21" ht="12.75" thickBot="1" x14ac:dyDescent="0.3">
      <c r="A51" s="49"/>
      <c r="B51" s="49"/>
      <c r="C51" s="50"/>
      <c r="D51" s="49"/>
      <c r="E51" s="49"/>
      <c r="F51" s="50"/>
      <c r="G51" s="51"/>
      <c r="H51" s="51"/>
      <c r="I51" s="52"/>
      <c r="J51" s="51"/>
      <c r="K51" s="58"/>
      <c r="L51" s="58"/>
      <c r="M51" s="58"/>
      <c r="N51" s="53" t="s">
        <v>92</v>
      </c>
      <c r="O51" s="90">
        <f>SUM(O13:O50)</f>
        <v>6515522.4900000002</v>
      </c>
      <c r="P51" s="49"/>
      <c r="Q51" s="49"/>
      <c r="R51" s="49"/>
      <c r="S51" s="49"/>
      <c r="T51" s="51"/>
      <c r="U51" s="51"/>
    </row>
    <row r="52" spans="1:21" ht="12" x14ac:dyDescent="0.25">
      <c r="A52" s="54" t="s">
        <v>93</v>
      </c>
      <c r="B52" s="49"/>
      <c r="C52" s="50"/>
      <c r="D52" s="49"/>
      <c r="E52" s="49"/>
      <c r="F52" s="50"/>
      <c r="G52" s="51"/>
      <c r="H52" s="51"/>
      <c r="I52" s="52"/>
      <c r="J52" s="51"/>
      <c r="K52" s="58"/>
      <c r="L52" s="58"/>
      <c r="M52" s="58"/>
      <c r="N52" s="51"/>
      <c r="O52" s="55"/>
      <c r="P52" s="49"/>
      <c r="Q52" s="49"/>
      <c r="R52" s="49"/>
      <c r="S52" s="49"/>
      <c r="T52" s="51"/>
      <c r="U52" s="51"/>
    </row>
    <row r="53" spans="1:21" ht="12" x14ac:dyDescent="0.25">
      <c r="A53" s="49"/>
      <c r="B53" s="49"/>
      <c r="C53" s="50"/>
      <c r="D53" s="49"/>
      <c r="E53" s="49"/>
      <c r="F53" s="50"/>
      <c r="G53" s="51"/>
      <c r="H53" s="51"/>
      <c r="I53" s="52"/>
      <c r="J53" s="51"/>
      <c r="K53" s="58"/>
      <c r="L53" s="58"/>
      <c r="M53" s="58"/>
      <c r="N53" s="51"/>
      <c r="O53" s="55"/>
      <c r="P53" s="49"/>
      <c r="Q53" s="49"/>
      <c r="R53" s="49"/>
      <c r="S53" s="49"/>
      <c r="T53" s="51"/>
      <c r="U53" s="51"/>
    </row>
    <row r="54" spans="1:21" ht="12" x14ac:dyDescent="0.25">
      <c r="A54" s="49"/>
      <c r="B54" s="49"/>
      <c r="C54" s="50"/>
      <c r="D54" s="49"/>
      <c r="E54" s="49"/>
      <c r="F54" s="50"/>
      <c r="G54" s="51"/>
      <c r="H54" s="51"/>
      <c r="I54" s="52"/>
      <c r="J54" s="51"/>
      <c r="K54" s="51"/>
      <c r="L54" s="58"/>
      <c r="M54" s="58"/>
      <c r="N54" s="51"/>
      <c r="O54" s="56"/>
      <c r="P54" s="49"/>
      <c r="Q54" s="49"/>
      <c r="R54" s="49"/>
      <c r="S54" s="49"/>
      <c r="T54" s="51"/>
      <c r="U54" s="51"/>
    </row>
    <row r="55" spans="1:21" ht="12.75" x14ac:dyDescent="0.25">
      <c r="A55" s="49"/>
      <c r="B55" s="49"/>
      <c r="C55" s="50"/>
      <c r="D55" s="49"/>
      <c r="E55" s="85" t="s">
        <v>94</v>
      </c>
      <c r="F55" s="86"/>
      <c r="G55" s="87"/>
      <c r="H55" s="87"/>
      <c r="I55" s="88" t="s">
        <v>95</v>
      </c>
      <c r="J55" s="58"/>
      <c r="K55" s="51"/>
      <c r="L55" s="58"/>
      <c r="M55" s="58"/>
      <c r="N55" s="51"/>
      <c r="O55" s="55"/>
      <c r="P55" s="49"/>
      <c r="Q55" s="49"/>
      <c r="R55" s="49"/>
      <c r="S55" s="49"/>
      <c r="T55" s="51"/>
      <c r="U55" s="51"/>
    </row>
    <row r="56" spans="1:21" ht="12" x14ac:dyDescent="0.25">
      <c r="A56" s="49"/>
      <c r="B56" s="49"/>
      <c r="C56" s="50"/>
      <c r="D56" s="49"/>
      <c r="E56" s="57"/>
      <c r="F56" s="58"/>
      <c r="G56" s="59"/>
      <c r="H56" s="59"/>
      <c r="I56" s="60"/>
      <c r="J56" s="58"/>
      <c r="K56" s="51"/>
      <c r="L56" s="58"/>
      <c r="M56" s="58"/>
      <c r="N56" s="51"/>
      <c r="O56" s="55"/>
      <c r="P56" s="49"/>
      <c r="Q56" s="49"/>
      <c r="R56" s="49"/>
      <c r="S56" s="49"/>
      <c r="T56" s="51"/>
      <c r="U56" s="51"/>
    </row>
    <row r="57" spans="1:21" ht="12" x14ac:dyDescent="0.25">
      <c r="A57" s="49"/>
      <c r="B57" s="49"/>
      <c r="C57" s="50"/>
      <c r="D57" s="49"/>
      <c r="E57" s="57"/>
      <c r="F57" s="58"/>
      <c r="G57" s="59"/>
      <c r="H57" s="59"/>
      <c r="I57" s="60"/>
      <c r="J57" s="58"/>
      <c r="K57" s="51"/>
      <c r="L57" s="58"/>
      <c r="M57" s="58"/>
      <c r="N57" s="51"/>
      <c r="O57" s="55"/>
      <c r="P57" s="49"/>
      <c r="Q57" s="49"/>
      <c r="R57" s="49"/>
      <c r="S57" s="49"/>
      <c r="T57" s="51"/>
      <c r="U57" s="51"/>
    </row>
    <row r="58" spans="1:21" ht="12" x14ac:dyDescent="0.25">
      <c r="E58" s="54"/>
      <c r="F58" s="61"/>
      <c r="G58" s="59"/>
      <c r="H58" s="59"/>
      <c r="I58" s="62"/>
      <c r="J58" s="59"/>
      <c r="L58" s="58"/>
      <c r="M58" s="58"/>
      <c r="O58" s="6"/>
    </row>
    <row r="59" spans="1:21" ht="12" x14ac:dyDescent="0.25">
      <c r="L59" s="58"/>
      <c r="M59" s="58"/>
      <c r="O59" s="6"/>
    </row>
    <row r="60" spans="1:21" ht="12" x14ac:dyDescent="0.25">
      <c r="L60" s="58"/>
      <c r="M60" s="58"/>
      <c r="O60" s="6"/>
    </row>
    <row r="61" spans="1:21" ht="12" x14ac:dyDescent="0.25">
      <c r="L61" s="58"/>
      <c r="M61" s="58"/>
      <c r="O61" s="6"/>
    </row>
    <row r="62" spans="1:21" x14ac:dyDescent="0.25">
      <c r="O62" s="6"/>
    </row>
    <row r="63" spans="1:21" x14ac:dyDescent="0.25">
      <c r="O63" s="6"/>
    </row>
    <row r="64" spans="1:21" x14ac:dyDescent="0.25">
      <c r="O64" s="6"/>
    </row>
    <row r="65" spans="15:15" x14ac:dyDescent="0.25">
      <c r="O65" s="6"/>
    </row>
    <row r="66" spans="15:15" x14ac:dyDescent="0.25">
      <c r="O66" s="6"/>
    </row>
    <row r="67" spans="15:15" x14ac:dyDescent="0.25">
      <c r="O67" s="6"/>
    </row>
    <row r="68" spans="15:15" x14ac:dyDescent="0.25">
      <c r="O68" s="6"/>
    </row>
    <row r="69" spans="15:15" x14ac:dyDescent="0.25">
      <c r="O69" s="6"/>
    </row>
    <row r="70" spans="15:15" x14ac:dyDescent="0.25">
      <c r="O70" s="6"/>
    </row>
    <row r="71" spans="15:15" x14ac:dyDescent="0.25">
      <c r="O71" s="6"/>
    </row>
    <row r="72" spans="15:15" x14ac:dyDescent="0.25">
      <c r="O72" s="6"/>
    </row>
    <row r="73" spans="15:15" x14ac:dyDescent="0.25">
      <c r="O73" s="6"/>
    </row>
    <row r="74" spans="15:15" x14ac:dyDescent="0.25">
      <c r="O74" s="6"/>
    </row>
    <row r="75" spans="15:15" x14ac:dyDescent="0.25">
      <c r="O75" s="6"/>
    </row>
    <row r="76" spans="15:15" x14ac:dyDescent="0.25">
      <c r="O76" s="6"/>
    </row>
    <row r="77" spans="15:15" x14ac:dyDescent="0.25">
      <c r="O77" s="6"/>
    </row>
    <row r="78" spans="15:15" x14ac:dyDescent="0.25">
      <c r="O78" s="6"/>
    </row>
    <row r="79" spans="15:15" x14ac:dyDescent="0.25">
      <c r="O79" s="6"/>
    </row>
    <row r="80" spans="15:15" x14ac:dyDescent="0.25">
      <c r="O80" s="6"/>
    </row>
    <row r="81" spans="15:15" x14ac:dyDescent="0.25">
      <c r="O81" s="6"/>
    </row>
    <row r="82" spans="15:15" x14ac:dyDescent="0.25">
      <c r="O82" s="6"/>
    </row>
    <row r="83" spans="15:15" x14ac:dyDescent="0.25">
      <c r="O83" s="6"/>
    </row>
    <row r="84" spans="15:15" x14ac:dyDescent="0.25">
      <c r="O84" s="6"/>
    </row>
    <row r="85" spans="15:15" x14ac:dyDescent="0.25">
      <c r="O85" s="6"/>
    </row>
    <row r="86" spans="15:15" x14ac:dyDescent="0.25">
      <c r="O86" s="6"/>
    </row>
    <row r="87" spans="15:15" x14ac:dyDescent="0.25">
      <c r="O87" s="6"/>
    </row>
    <row r="88" spans="15:15" x14ac:dyDescent="0.25">
      <c r="O88" s="6"/>
    </row>
    <row r="89" spans="15:15" x14ac:dyDescent="0.25">
      <c r="O89" s="6"/>
    </row>
    <row r="90" spans="15:15" x14ac:dyDescent="0.25">
      <c r="O90" s="6"/>
    </row>
  </sheetData>
  <mergeCells count="53">
    <mergeCell ref="L13:M13"/>
    <mergeCell ref="L14:M14"/>
    <mergeCell ref="L15:M15"/>
    <mergeCell ref="L16:M16"/>
    <mergeCell ref="T9:T11"/>
    <mergeCell ref="P12:S12"/>
    <mergeCell ref="E9:O10"/>
    <mergeCell ref="P9:S9"/>
    <mergeCell ref="L12:M12"/>
    <mergeCell ref="U9:U11"/>
    <mergeCell ref="P10:S10"/>
    <mergeCell ref="A2:U2"/>
    <mergeCell ref="A3:T3"/>
    <mergeCell ref="A4:U4"/>
    <mergeCell ref="A5:S5"/>
    <mergeCell ref="A7:U7"/>
    <mergeCell ref="A8:U8"/>
    <mergeCell ref="L11:M11"/>
    <mergeCell ref="A9:B10"/>
    <mergeCell ref="C9:D10"/>
    <mergeCell ref="L17:M17"/>
    <mergeCell ref="L18:M18"/>
    <mergeCell ref="L19:M19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8:M48"/>
    <mergeCell ref="L49:M49"/>
    <mergeCell ref="L50:M50"/>
    <mergeCell ref="L43:M43"/>
    <mergeCell ref="L44:M44"/>
    <mergeCell ref="L45:M45"/>
    <mergeCell ref="L46:M46"/>
    <mergeCell ref="L47:M47"/>
  </mergeCells>
  <pageMargins left="0.7" right="0.7" top="0.75" bottom="0.75" header="0.3" footer="0.3"/>
  <pageSetup paperSize="8" scale="2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DD429B5-1041-47E7-AA75-3CFB677B66C7}">
          <x14:formula1>
            <xm:f>BASE!$K$2:$K$3</xm:f>
          </x14:formula1>
          <xm:sqref>T13:U50</xm:sqref>
        </x14:dataValidation>
        <x14:dataValidation type="list" allowBlank="1" showInputMessage="1" showErrorMessage="1" xr:uid="{697952B7-FD36-4D4E-AD61-27C4936860C9}">
          <x14:formula1>
            <xm:f>BASE!$H$2:$H$11</xm:f>
          </x14:formula1>
          <xm:sqref>H15:H50</xm:sqref>
        </x14:dataValidation>
        <x14:dataValidation type="list" allowBlank="1" showInputMessage="1" showErrorMessage="1" xr:uid="{BFE7619B-62FD-408F-A60D-4073D312D896}">
          <x14:formula1>
            <xm:f>BASE!$G$2:$G$7</xm:f>
          </x14:formula1>
          <xm:sqref>G13:G50 H13:H14</xm:sqref>
        </x14:dataValidation>
        <x14:dataValidation type="list" allowBlank="1" showInputMessage="1" showErrorMessage="1" xr:uid="{5AC64B67-24DF-4EF7-8E9E-7BC1498E5516}">
          <x14:formula1>
            <xm:f>BASE!$F$2:$F$11</xm:f>
          </x14:formula1>
          <xm:sqref>E13:E50</xm:sqref>
        </x14:dataValidation>
        <x14:dataValidation type="list" allowBlank="1" showInputMessage="1" showErrorMessage="1" xr:uid="{4B9CBAA1-6BA7-4A2B-B4D6-1651447EF3B4}">
          <x14:formula1>
            <xm:f>BASE!$E$2</xm:f>
          </x14:formula1>
          <xm:sqref>D13:D50</xm:sqref>
        </x14:dataValidation>
        <x14:dataValidation type="list" allowBlank="1" showInputMessage="1" showErrorMessage="1" xr:uid="{BF80EE1A-46F7-4A1A-818F-706C2CDC6D95}">
          <x14:formula1>
            <xm:f>BASE!$D$2</xm:f>
          </x14:formula1>
          <xm:sqref>C13:C50</xm:sqref>
        </x14:dataValidation>
        <x14:dataValidation type="list" allowBlank="1" showInputMessage="1" showErrorMessage="1" xr:uid="{073A658B-D15B-4123-B936-7565CB31BC78}">
          <x14:formula1>
            <xm:f>BASE!$C$2</xm:f>
          </x14:formula1>
          <xm:sqref>B13:B50</xm:sqref>
        </x14:dataValidation>
        <x14:dataValidation type="list" allowBlank="1" showInputMessage="1" showErrorMessage="1" xr:uid="{4D377411-682A-440D-8AE7-B3EEBDEA92AC}">
          <x14:formula1>
            <xm:f>BASE!$B$2</xm:f>
          </x14:formula1>
          <xm:sqref>A13:A50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EF12-4681-4418-8218-01F6B5951D0E}">
  <sheetPr>
    <tabColor rgb="FFFFFF00"/>
    <pageSetUpPr fitToPage="1"/>
  </sheetPr>
  <dimension ref="A1:P514"/>
  <sheetViews>
    <sheetView tabSelected="1" zoomScale="109" zoomScaleNormal="109" workbookViewId="0">
      <selection activeCell="C100" sqref="C100"/>
    </sheetView>
  </sheetViews>
  <sheetFormatPr baseColWidth="10" defaultColWidth="11.5703125" defaultRowHeight="14.25" x14ac:dyDescent="0.15"/>
  <cols>
    <col min="1" max="1" width="24" style="110" customWidth="1"/>
    <col min="2" max="2" width="47.28515625" style="110" customWidth="1"/>
    <col min="3" max="3" width="13.140625" style="219" customWidth="1"/>
    <col min="4" max="4" width="16" style="222" customWidth="1"/>
    <col min="5" max="5" width="22.28515625" style="219" customWidth="1"/>
    <col min="6" max="6" width="18.5703125" style="219" bestFit="1" customWidth="1"/>
    <col min="7" max="7" width="20.7109375" style="110" hidden="1" customWidth="1"/>
    <col min="8" max="8" width="17.85546875" style="93" hidden="1" customWidth="1"/>
    <col min="9" max="9" width="16.5703125" style="94" customWidth="1"/>
    <col min="10" max="10" width="27.7109375" style="110" customWidth="1"/>
    <col min="11" max="11" width="18.5703125" style="110" customWidth="1"/>
    <col min="12" max="12" width="11.5703125" style="110"/>
    <col min="13" max="13" width="26.7109375" style="110" bestFit="1" customWidth="1"/>
    <col min="14" max="14" width="18.85546875" style="110" customWidth="1"/>
    <col min="15" max="15" width="25.85546875" style="110" customWidth="1"/>
    <col min="16" max="16384" width="11.5703125" style="110"/>
  </cols>
  <sheetData>
    <row r="1" spans="1:16" s="92" customFormat="1" ht="25.35" customHeight="1" x14ac:dyDescent="0.15">
      <c r="A1" s="284" t="s">
        <v>99</v>
      </c>
      <c r="B1" s="285" t="s">
        <v>477</v>
      </c>
      <c r="C1" s="285"/>
      <c r="D1" s="285"/>
      <c r="E1" s="91" t="s">
        <v>100</v>
      </c>
      <c r="F1" s="64" t="s">
        <v>101</v>
      </c>
      <c r="H1" s="93"/>
      <c r="I1" s="94"/>
    </row>
    <row r="2" spans="1:16" s="92" customFormat="1" ht="25.35" customHeight="1" x14ac:dyDescent="0.15">
      <c r="A2" s="284"/>
      <c r="B2" s="285"/>
      <c r="C2" s="285"/>
      <c r="D2" s="285"/>
      <c r="E2" s="91" t="s">
        <v>102</v>
      </c>
      <c r="F2" s="95">
        <v>44722</v>
      </c>
      <c r="H2" s="93"/>
      <c r="I2" s="94"/>
    </row>
    <row r="3" spans="1:16" s="92" customFormat="1" ht="25.35" customHeight="1" x14ac:dyDescent="0.15">
      <c r="A3" s="284"/>
      <c r="B3" s="285"/>
      <c r="C3" s="285"/>
      <c r="D3" s="285"/>
      <c r="E3" s="91" t="s">
        <v>103</v>
      </c>
      <c r="F3" s="96" t="s">
        <v>104</v>
      </c>
      <c r="H3" s="93"/>
      <c r="I3" s="94"/>
    </row>
    <row r="4" spans="1:16" s="92" customFormat="1" ht="25.35" customHeight="1" x14ac:dyDescent="0.15">
      <c r="A4" s="284"/>
      <c r="B4" s="284" t="s">
        <v>478</v>
      </c>
      <c r="C4" s="284"/>
      <c r="D4" s="284"/>
      <c r="E4" s="91" t="s">
        <v>105</v>
      </c>
      <c r="F4" s="96" t="s">
        <v>106</v>
      </c>
      <c r="H4" s="93"/>
      <c r="I4" s="94"/>
    </row>
    <row r="5" spans="1:16" s="97" customFormat="1" ht="48" customHeight="1" x14ac:dyDescent="0.25">
      <c r="A5" s="286" t="s">
        <v>479</v>
      </c>
      <c r="B5" s="286"/>
      <c r="C5" s="286"/>
      <c r="D5" s="286"/>
      <c r="E5" s="286"/>
      <c r="F5" s="286"/>
      <c r="H5" s="98"/>
      <c r="I5" s="99"/>
    </row>
    <row r="6" spans="1:16" s="97" customFormat="1" ht="48" customHeight="1" x14ac:dyDescent="0.25">
      <c r="A6" s="287" t="s">
        <v>480</v>
      </c>
      <c r="B6" s="287"/>
      <c r="C6" s="287"/>
      <c r="D6" s="287"/>
      <c r="E6" s="287"/>
      <c r="F6" s="287"/>
      <c r="H6" s="98"/>
      <c r="I6" s="99"/>
    </row>
    <row r="7" spans="1:16" s="92" customFormat="1" ht="25.9" customHeight="1" x14ac:dyDescent="0.15">
      <c r="A7" s="100" t="s">
        <v>107</v>
      </c>
      <c r="B7" s="100" t="s">
        <v>108</v>
      </c>
      <c r="C7" s="100" t="s">
        <v>109</v>
      </c>
      <c r="D7" s="101" t="s">
        <v>110</v>
      </c>
      <c r="E7" s="102" t="s">
        <v>111</v>
      </c>
      <c r="F7" s="103" t="s">
        <v>481</v>
      </c>
      <c r="G7" s="104"/>
      <c r="H7" s="105" t="s">
        <v>482</v>
      </c>
      <c r="I7" s="106"/>
    </row>
    <row r="8" spans="1:16" ht="67.5" customHeight="1" x14ac:dyDescent="0.15">
      <c r="A8" s="235" t="s">
        <v>483</v>
      </c>
      <c r="B8" s="107" t="s">
        <v>484</v>
      </c>
      <c r="C8" s="107">
        <v>1</v>
      </c>
      <c r="D8" s="108">
        <v>750</v>
      </c>
      <c r="E8" s="108">
        <v>750</v>
      </c>
      <c r="F8" s="109">
        <v>530203</v>
      </c>
      <c r="H8" s="111"/>
      <c r="I8" s="112"/>
    </row>
    <row r="9" spans="1:16" s="118" customFormat="1" x14ac:dyDescent="0.25">
      <c r="A9" s="276" t="s">
        <v>112</v>
      </c>
      <c r="B9" s="276"/>
      <c r="C9" s="276"/>
      <c r="D9" s="276"/>
      <c r="E9" s="113">
        <f>SUM(E8:E8)</f>
        <v>750</v>
      </c>
      <c r="F9" s="114"/>
      <c r="G9" s="115" t="s">
        <v>485</v>
      </c>
      <c r="H9" s="116"/>
      <c r="I9" s="117"/>
    </row>
    <row r="10" spans="1:16" s="118" customFormat="1" ht="15" customHeight="1" x14ac:dyDescent="0.25">
      <c r="A10" s="274" t="s">
        <v>486</v>
      </c>
      <c r="B10" s="119" t="s">
        <v>487</v>
      </c>
      <c r="C10" s="119">
        <v>1</v>
      </c>
      <c r="D10" s="108">
        <v>30000</v>
      </c>
      <c r="E10" s="120">
        <v>30000</v>
      </c>
      <c r="F10" s="121">
        <v>530255</v>
      </c>
      <c r="G10" s="115"/>
      <c r="H10" s="116"/>
      <c r="I10" s="117"/>
    </row>
    <row r="11" spans="1:16" s="115" customFormat="1" ht="30.75" customHeight="1" x14ac:dyDescent="0.15">
      <c r="A11" s="275"/>
      <c r="B11" s="122" t="s">
        <v>488</v>
      </c>
      <c r="C11" s="123">
        <v>1</v>
      </c>
      <c r="D11" s="108">
        <v>59500</v>
      </c>
      <c r="E11" s="108">
        <v>59500</v>
      </c>
      <c r="F11" s="109">
        <v>530255</v>
      </c>
      <c r="G11" s="118" t="s">
        <v>485</v>
      </c>
      <c r="H11" s="111" t="e">
        <f>+E11+#REF!+E12+#REF!+#REF!</f>
        <v>#REF!</v>
      </c>
      <c r="I11" s="124"/>
      <c r="J11" s="118"/>
      <c r="K11" s="118"/>
      <c r="L11" s="118"/>
      <c r="M11" s="118"/>
      <c r="N11" s="118"/>
      <c r="O11" s="118"/>
      <c r="P11" s="118"/>
    </row>
    <row r="12" spans="1:16" s="118" customFormat="1" x14ac:dyDescent="0.25">
      <c r="A12" s="288"/>
      <c r="B12" s="125" t="s">
        <v>489</v>
      </c>
      <c r="C12" s="126">
        <v>1</v>
      </c>
      <c r="D12" s="127">
        <v>500</v>
      </c>
      <c r="E12" s="108">
        <f>+C12*D12</f>
        <v>500</v>
      </c>
      <c r="F12" s="128">
        <v>530255</v>
      </c>
      <c r="G12" s="115" t="s">
        <v>485</v>
      </c>
      <c r="H12" s="116"/>
      <c r="I12" s="129"/>
      <c r="J12" s="130"/>
    </row>
    <row r="13" spans="1:16" s="118" customFormat="1" x14ac:dyDescent="0.15">
      <c r="A13" s="276" t="s">
        <v>112</v>
      </c>
      <c r="B13" s="276"/>
      <c r="C13" s="276"/>
      <c r="D13" s="276"/>
      <c r="E13" s="131">
        <f>E11+E12+E10</f>
        <v>90000</v>
      </c>
      <c r="F13" s="132"/>
      <c r="G13" s="115" t="s">
        <v>485</v>
      </c>
      <c r="H13" s="93"/>
      <c r="I13" s="117"/>
    </row>
    <row r="14" spans="1:16" s="118" customFormat="1" ht="38.25" x14ac:dyDescent="0.25">
      <c r="A14" s="236" t="s">
        <v>490</v>
      </c>
      <c r="B14" s="122" t="s">
        <v>491</v>
      </c>
      <c r="C14" s="133">
        <v>1</v>
      </c>
      <c r="D14" s="108">
        <v>750</v>
      </c>
      <c r="E14" s="108">
        <f>+D14*C14</f>
        <v>750</v>
      </c>
      <c r="F14" s="134">
        <v>530203</v>
      </c>
      <c r="G14" s="115" t="s">
        <v>485</v>
      </c>
      <c r="H14" s="116"/>
      <c r="I14" s="135"/>
    </row>
    <row r="15" spans="1:16" s="118" customFormat="1" x14ac:dyDescent="0.25">
      <c r="A15" s="276" t="s">
        <v>112</v>
      </c>
      <c r="B15" s="276"/>
      <c r="C15" s="276"/>
      <c r="D15" s="276"/>
      <c r="E15" s="131">
        <f>+E14</f>
        <v>750</v>
      </c>
      <c r="F15" s="132"/>
      <c r="G15" s="115" t="s">
        <v>485</v>
      </c>
      <c r="H15" s="116"/>
      <c r="I15" s="117"/>
    </row>
    <row r="16" spans="1:16" s="118" customFormat="1" ht="58.5" customHeight="1" x14ac:dyDescent="0.25">
      <c r="A16" s="235" t="s">
        <v>492</v>
      </c>
      <c r="B16" s="122" t="s">
        <v>493</v>
      </c>
      <c r="C16" s="136">
        <v>1</v>
      </c>
      <c r="D16" s="108">
        <v>750</v>
      </c>
      <c r="E16" s="108">
        <f>+D16*C16</f>
        <v>750</v>
      </c>
      <c r="F16" s="134">
        <v>530203</v>
      </c>
      <c r="G16" s="115" t="s">
        <v>485</v>
      </c>
      <c r="H16" s="116"/>
      <c r="I16" s="117"/>
    </row>
    <row r="17" spans="1:15" s="118" customFormat="1" x14ac:dyDescent="0.25">
      <c r="A17" s="276" t="s">
        <v>112</v>
      </c>
      <c r="B17" s="276"/>
      <c r="C17" s="276"/>
      <c r="D17" s="276"/>
      <c r="E17" s="131">
        <f>+E16</f>
        <v>750</v>
      </c>
      <c r="F17" s="132"/>
      <c r="G17" s="115" t="s">
        <v>485</v>
      </c>
      <c r="H17" s="116"/>
      <c r="I17" s="117"/>
    </row>
    <row r="18" spans="1:15" s="118" customFormat="1" ht="20.25" customHeight="1" x14ac:dyDescent="0.25">
      <c r="A18" s="278" t="s">
        <v>494</v>
      </c>
      <c r="B18" s="138" t="s">
        <v>495</v>
      </c>
      <c r="C18" s="139">
        <v>1</v>
      </c>
      <c r="D18" s="127">
        <v>300</v>
      </c>
      <c r="E18" s="127">
        <v>300</v>
      </c>
      <c r="F18" s="140"/>
      <c r="G18" s="115"/>
      <c r="H18" s="116"/>
      <c r="I18" s="117"/>
    </row>
    <row r="19" spans="1:15" s="118" customFormat="1" ht="41.25" customHeight="1" x14ac:dyDescent="0.25">
      <c r="A19" s="280"/>
      <c r="B19" s="138" t="s">
        <v>496</v>
      </c>
      <c r="C19" s="139">
        <v>1</v>
      </c>
      <c r="D19" s="127">
        <v>1400</v>
      </c>
      <c r="E19" s="127">
        <v>1400</v>
      </c>
      <c r="F19" s="134">
        <v>530203</v>
      </c>
      <c r="G19" s="115" t="s">
        <v>485</v>
      </c>
      <c r="H19" s="116"/>
      <c r="I19" s="135"/>
    </row>
    <row r="20" spans="1:15" s="118" customFormat="1" x14ac:dyDescent="0.25">
      <c r="A20" s="276" t="s">
        <v>112</v>
      </c>
      <c r="B20" s="276"/>
      <c r="C20" s="276"/>
      <c r="D20" s="276"/>
      <c r="E20" s="131">
        <f>E19+E18</f>
        <v>1700</v>
      </c>
      <c r="F20" s="132"/>
      <c r="G20" s="115" t="s">
        <v>485</v>
      </c>
      <c r="H20" s="116"/>
      <c r="I20" s="117"/>
    </row>
    <row r="21" spans="1:15" s="118" customFormat="1" ht="15" customHeight="1" x14ac:dyDescent="0.25">
      <c r="A21" s="274" t="s">
        <v>497</v>
      </c>
      <c r="B21" s="138" t="s">
        <v>498</v>
      </c>
      <c r="C21" s="141">
        <v>1</v>
      </c>
      <c r="D21" s="127">
        <v>5000</v>
      </c>
      <c r="E21" s="127">
        <v>5000</v>
      </c>
      <c r="F21" s="140"/>
      <c r="G21" s="115"/>
      <c r="H21" s="116"/>
      <c r="I21" s="117"/>
    </row>
    <row r="22" spans="1:15" ht="31.5" customHeight="1" x14ac:dyDescent="0.2">
      <c r="A22" s="275"/>
      <c r="B22" s="138" t="s">
        <v>499</v>
      </c>
      <c r="C22" s="141">
        <v>1</v>
      </c>
      <c r="D22" s="127">
        <v>50000</v>
      </c>
      <c r="E22" s="127">
        <f>+D22*C22</f>
        <v>50000</v>
      </c>
      <c r="F22" s="134">
        <v>530301</v>
      </c>
      <c r="G22" s="142"/>
      <c r="H22" s="111" t="e">
        <f>+E22+#REF!</f>
        <v>#REF!</v>
      </c>
      <c r="I22" s="143"/>
      <c r="J22" s="144"/>
    </row>
    <row r="23" spans="1:15" s="147" customFormat="1" ht="23.25" customHeight="1" x14ac:dyDescent="0.15">
      <c r="A23" s="275"/>
      <c r="B23" s="138" t="s">
        <v>500</v>
      </c>
      <c r="C23" s="133">
        <v>1</v>
      </c>
      <c r="D23" s="108">
        <v>8000</v>
      </c>
      <c r="E23" s="127">
        <f t="shared" ref="E23:E24" si="0">+D23*C23</f>
        <v>8000</v>
      </c>
      <c r="F23" s="134">
        <v>570201</v>
      </c>
      <c r="G23" s="142"/>
      <c r="H23" s="93"/>
      <c r="I23" s="145"/>
      <c r="J23" s="146"/>
    </row>
    <row r="24" spans="1:15" ht="25.5" customHeight="1" x14ac:dyDescent="0.15">
      <c r="A24" s="275"/>
      <c r="B24" s="138" t="s">
        <v>501</v>
      </c>
      <c r="C24" s="133">
        <v>1</v>
      </c>
      <c r="D24" s="108">
        <v>50000</v>
      </c>
      <c r="E24" s="127">
        <f t="shared" si="0"/>
        <v>50000</v>
      </c>
      <c r="F24" s="134">
        <v>570201</v>
      </c>
      <c r="G24" s="142" t="s">
        <v>502</v>
      </c>
      <c r="H24" s="148">
        <f>+E24</f>
        <v>50000</v>
      </c>
      <c r="I24" s="149"/>
      <c r="J24" s="92"/>
    </row>
    <row r="25" spans="1:15" ht="21" customHeight="1" x14ac:dyDescent="0.15">
      <c r="A25" s="288"/>
      <c r="B25" s="138" t="s">
        <v>503</v>
      </c>
      <c r="C25" s="133">
        <v>1</v>
      </c>
      <c r="D25" s="108">
        <v>60000</v>
      </c>
      <c r="E25" s="127">
        <f>+D25</f>
        <v>60000</v>
      </c>
      <c r="F25" s="134">
        <v>570202</v>
      </c>
      <c r="G25" s="142"/>
      <c r="H25" s="148"/>
      <c r="I25" s="149"/>
    </row>
    <row r="26" spans="1:15" x14ac:dyDescent="0.15">
      <c r="A26" s="276" t="s">
        <v>112</v>
      </c>
      <c r="B26" s="276"/>
      <c r="C26" s="276"/>
      <c r="D26" s="276"/>
      <c r="E26" s="131">
        <f>SUM(E22:E25)</f>
        <v>168000</v>
      </c>
      <c r="F26" s="132"/>
      <c r="G26" s="142" t="s">
        <v>502</v>
      </c>
    </row>
    <row r="27" spans="1:15" ht="27.75" customHeight="1" x14ac:dyDescent="0.25">
      <c r="A27" s="274" t="s">
        <v>504</v>
      </c>
      <c r="B27" s="125" t="s">
        <v>505</v>
      </c>
      <c r="C27" s="139">
        <v>1</v>
      </c>
      <c r="D27" s="127">
        <v>1561105</v>
      </c>
      <c r="E27" s="108">
        <f>D27*C27</f>
        <v>1561105</v>
      </c>
      <c r="F27" s="134">
        <v>840105</v>
      </c>
      <c r="G27" s="110" t="s">
        <v>502</v>
      </c>
      <c r="I27" s="149"/>
      <c r="M27" s="150"/>
      <c r="N27" s="151"/>
      <c r="O27" s="152"/>
    </row>
    <row r="28" spans="1:15" ht="33" customHeight="1" x14ac:dyDescent="0.15">
      <c r="A28" s="275"/>
      <c r="B28" s="125" t="s">
        <v>506</v>
      </c>
      <c r="C28" s="139">
        <v>1</v>
      </c>
      <c r="D28" s="127">
        <v>3000</v>
      </c>
      <c r="E28" s="108">
        <f>+D28*C28</f>
        <v>3000</v>
      </c>
      <c r="F28" s="134">
        <v>530405</v>
      </c>
      <c r="G28" s="110" t="s">
        <v>502</v>
      </c>
      <c r="I28" s="149"/>
      <c r="J28" s="153"/>
      <c r="K28" s="153"/>
      <c r="M28" s="154"/>
    </row>
    <row r="29" spans="1:15" ht="18.75" x14ac:dyDescent="0.2">
      <c r="A29" s="276" t="s">
        <v>112</v>
      </c>
      <c r="B29" s="276"/>
      <c r="C29" s="276"/>
      <c r="D29" s="276"/>
      <c r="E29" s="131">
        <f>SUM(E27:E28)</f>
        <v>1564105</v>
      </c>
      <c r="F29" s="132"/>
      <c r="G29" s="110" t="s">
        <v>502</v>
      </c>
      <c r="M29" s="155"/>
    </row>
    <row r="30" spans="1:15" ht="30" customHeight="1" x14ac:dyDescent="0.15">
      <c r="A30" s="277" t="s">
        <v>507</v>
      </c>
      <c r="B30" s="122" t="s">
        <v>508</v>
      </c>
      <c r="C30" s="133">
        <v>1</v>
      </c>
      <c r="D30" s="108">
        <v>900000</v>
      </c>
      <c r="E30" s="108">
        <f>+D30*C30</f>
        <v>900000</v>
      </c>
      <c r="F30" s="134">
        <v>840105</v>
      </c>
      <c r="G30" s="110" t="s">
        <v>502</v>
      </c>
      <c r="H30" s="111">
        <f>+E30+E31+E27</f>
        <v>2466105</v>
      </c>
      <c r="I30" s="143"/>
    </row>
    <row r="31" spans="1:15" x14ac:dyDescent="0.15">
      <c r="A31" s="277"/>
      <c r="B31" s="122" t="s">
        <v>509</v>
      </c>
      <c r="C31" s="133">
        <v>1</v>
      </c>
      <c r="D31" s="108">
        <v>5000</v>
      </c>
      <c r="E31" s="108">
        <f>+D31*C31</f>
        <v>5000</v>
      </c>
      <c r="F31" s="134">
        <v>530405</v>
      </c>
      <c r="G31" s="110" t="s">
        <v>502</v>
      </c>
    </row>
    <row r="32" spans="1:15" x14ac:dyDescent="0.15">
      <c r="A32" s="276" t="s">
        <v>112</v>
      </c>
      <c r="B32" s="276"/>
      <c r="C32" s="276"/>
      <c r="D32" s="276"/>
      <c r="E32" s="131">
        <f>SUM(E30:E31)</f>
        <v>905000</v>
      </c>
      <c r="F32" s="132"/>
      <c r="G32" s="110" t="s">
        <v>502</v>
      </c>
      <c r="J32" s="156"/>
    </row>
    <row r="33" spans="1:13" ht="55.5" customHeight="1" x14ac:dyDescent="0.2">
      <c r="A33" s="235" t="s">
        <v>510</v>
      </c>
      <c r="B33" s="125" t="s">
        <v>594</v>
      </c>
      <c r="C33" s="139">
        <v>1</v>
      </c>
      <c r="D33" s="127">
        <v>23200</v>
      </c>
      <c r="E33" s="108">
        <f>+D33*C33</f>
        <v>23200</v>
      </c>
      <c r="F33" s="134">
        <v>530405</v>
      </c>
      <c r="G33" s="110" t="s">
        <v>502</v>
      </c>
      <c r="I33" s="157"/>
      <c r="M33" s="158"/>
    </row>
    <row r="34" spans="1:13" ht="21" x14ac:dyDescent="0.2">
      <c r="A34" s="276" t="s">
        <v>112</v>
      </c>
      <c r="B34" s="276"/>
      <c r="C34" s="276"/>
      <c r="D34" s="276"/>
      <c r="E34" s="131">
        <f>+E33</f>
        <v>23200</v>
      </c>
      <c r="F34" s="132"/>
      <c r="G34" s="110" t="s">
        <v>502</v>
      </c>
      <c r="M34" s="150"/>
    </row>
    <row r="35" spans="1:13" ht="33.75" customHeight="1" x14ac:dyDescent="0.15">
      <c r="A35" s="234" t="s">
        <v>512</v>
      </c>
      <c r="B35" s="122" t="s">
        <v>595</v>
      </c>
      <c r="C35" s="133">
        <v>1</v>
      </c>
      <c r="D35" s="108">
        <v>43988.14</v>
      </c>
      <c r="E35" s="108">
        <f>+D35*C35</f>
        <v>43988.14</v>
      </c>
      <c r="F35" s="134">
        <v>530405</v>
      </c>
      <c r="G35" s="159" t="s">
        <v>502</v>
      </c>
      <c r="H35" s="160" t="e">
        <f>+#REF!+#REF!+#REF!+#REF!+#REF!+#REF!+#REF!+E39+E47+E48+E49+E50+E51+E57+E58+E59+E60+E61+E62+E63+E64+E65+E66+E67+E68+E69+E70+E71+#REF!</f>
        <v>#REF!</v>
      </c>
      <c r="I35" s="157"/>
      <c r="J35" s="153"/>
    </row>
    <row r="36" spans="1:13" x14ac:dyDescent="0.15">
      <c r="A36" s="276" t="s">
        <v>112</v>
      </c>
      <c r="B36" s="276"/>
      <c r="C36" s="276"/>
      <c r="D36" s="276"/>
      <c r="E36" s="131">
        <f>+E35</f>
        <v>43988.14</v>
      </c>
      <c r="F36" s="132"/>
      <c r="G36" s="142" t="s">
        <v>502</v>
      </c>
      <c r="H36" s="161"/>
    </row>
    <row r="37" spans="1:13" ht="23.25" customHeight="1" x14ac:dyDescent="0.15">
      <c r="A37" s="233" t="s">
        <v>588</v>
      </c>
      <c r="B37" s="138" t="s">
        <v>588</v>
      </c>
      <c r="C37" s="119">
        <v>1</v>
      </c>
      <c r="D37" s="108">
        <v>3250</v>
      </c>
      <c r="E37" s="238">
        <f>D37*C37</f>
        <v>3250</v>
      </c>
      <c r="F37" s="239"/>
      <c r="G37" s="142"/>
      <c r="H37" s="161"/>
    </row>
    <row r="38" spans="1:13" x14ac:dyDescent="0.15">
      <c r="A38" s="281" t="s">
        <v>112</v>
      </c>
      <c r="B38" s="282"/>
      <c r="C38" s="282"/>
      <c r="D38" s="283"/>
      <c r="E38" s="131">
        <f>D37*C37</f>
        <v>3250</v>
      </c>
      <c r="F38" s="237"/>
      <c r="G38" s="142"/>
      <c r="H38" s="161"/>
    </row>
    <row r="39" spans="1:13" ht="14.25" customHeight="1" x14ac:dyDescent="0.15">
      <c r="A39" s="278" t="s">
        <v>587</v>
      </c>
      <c r="B39" s="162" t="s">
        <v>514</v>
      </c>
      <c r="C39" s="163">
        <v>3</v>
      </c>
      <c r="D39" s="127">
        <v>369.23</v>
      </c>
      <c r="E39" s="127">
        <f>+D39*C39</f>
        <v>1107.69</v>
      </c>
      <c r="F39" s="164">
        <v>840104</v>
      </c>
      <c r="G39" s="110" t="s">
        <v>502</v>
      </c>
      <c r="I39" s="165"/>
      <c r="J39" s="166"/>
    </row>
    <row r="40" spans="1:13" ht="27.75" customHeight="1" x14ac:dyDescent="0.15">
      <c r="A40" s="279"/>
      <c r="B40" s="162" t="s">
        <v>515</v>
      </c>
      <c r="C40" s="163">
        <v>5</v>
      </c>
      <c r="D40" s="108">
        <v>35</v>
      </c>
      <c r="E40" s="127">
        <f t="shared" ref="E40:E72" si="1">+D40*C40</f>
        <v>175</v>
      </c>
      <c r="F40" s="164">
        <v>531404</v>
      </c>
      <c r="G40" s="110" t="s">
        <v>502</v>
      </c>
      <c r="I40" s="165"/>
      <c r="J40" s="166"/>
    </row>
    <row r="41" spans="1:13" ht="14.25" customHeight="1" x14ac:dyDescent="0.15">
      <c r="A41" s="279"/>
      <c r="B41" s="162" t="s">
        <v>516</v>
      </c>
      <c r="C41" s="163">
        <v>4</v>
      </c>
      <c r="D41" s="108">
        <v>99</v>
      </c>
      <c r="E41" s="127">
        <f t="shared" si="1"/>
        <v>396</v>
      </c>
      <c r="F41" s="164">
        <v>531404</v>
      </c>
      <c r="G41" s="110" t="s">
        <v>502</v>
      </c>
      <c r="I41" s="165"/>
      <c r="J41" s="166"/>
    </row>
    <row r="42" spans="1:13" ht="28.5" customHeight="1" x14ac:dyDescent="0.15">
      <c r="A42" s="279"/>
      <c r="B42" s="162" t="s">
        <v>517</v>
      </c>
      <c r="C42" s="163">
        <v>20</v>
      </c>
      <c r="D42" s="108">
        <v>6.46</v>
      </c>
      <c r="E42" s="127">
        <f t="shared" si="1"/>
        <v>129.19999999999999</v>
      </c>
      <c r="F42" s="167">
        <v>530826</v>
      </c>
      <c r="G42" s="110" t="s">
        <v>502</v>
      </c>
      <c r="I42" s="165"/>
      <c r="J42" s="166"/>
    </row>
    <row r="43" spans="1:13" ht="27" customHeight="1" x14ac:dyDescent="0.15">
      <c r="A43" s="279"/>
      <c r="B43" s="162" t="s">
        <v>518</v>
      </c>
      <c r="C43" s="163">
        <v>1</v>
      </c>
      <c r="D43" s="108">
        <v>1150</v>
      </c>
      <c r="E43" s="127">
        <f t="shared" si="1"/>
        <v>1150</v>
      </c>
      <c r="F43" s="167">
        <v>530805</v>
      </c>
      <c r="G43" s="110" t="s">
        <v>502</v>
      </c>
      <c r="I43" s="165"/>
      <c r="J43" s="166"/>
    </row>
    <row r="44" spans="1:13" ht="15" x14ac:dyDescent="0.15">
      <c r="A44" s="279"/>
      <c r="B44" s="162" t="s">
        <v>519</v>
      </c>
      <c r="C44" s="163">
        <v>6</v>
      </c>
      <c r="D44" s="108">
        <v>19.3</v>
      </c>
      <c r="E44" s="127">
        <f t="shared" si="1"/>
        <v>115.80000000000001</v>
      </c>
      <c r="F44" s="164">
        <v>530826</v>
      </c>
      <c r="G44" s="110" t="s">
        <v>502</v>
      </c>
      <c r="I44" s="165"/>
      <c r="J44" s="166"/>
    </row>
    <row r="45" spans="1:13" ht="14.25" customHeight="1" x14ac:dyDescent="0.15">
      <c r="A45" s="279"/>
      <c r="B45" s="162" t="s">
        <v>520</v>
      </c>
      <c r="C45" s="163">
        <v>4</v>
      </c>
      <c r="D45" s="108">
        <v>8.75</v>
      </c>
      <c r="E45" s="127">
        <f t="shared" si="1"/>
        <v>35</v>
      </c>
      <c r="F45" s="164">
        <v>530808</v>
      </c>
      <c r="G45" s="110" t="s">
        <v>502</v>
      </c>
      <c r="I45" s="165"/>
      <c r="J45" s="166"/>
    </row>
    <row r="46" spans="1:13" ht="36" customHeight="1" x14ac:dyDescent="0.15">
      <c r="A46" s="279"/>
      <c r="B46" s="162" t="s">
        <v>521</v>
      </c>
      <c r="C46" s="163">
        <v>3</v>
      </c>
      <c r="D46" s="108">
        <v>9.0299999999999994</v>
      </c>
      <c r="E46" s="127">
        <f t="shared" si="1"/>
        <v>27.089999999999996</v>
      </c>
      <c r="F46" s="164">
        <v>530808</v>
      </c>
      <c r="G46" s="110" t="s">
        <v>502</v>
      </c>
      <c r="I46" s="165"/>
      <c r="J46" s="166"/>
    </row>
    <row r="47" spans="1:13" ht="15" x14ac:dyDescent="0.15">
      <c r="A47" s="279"/>
      <c r="B47" s="168" t="s">
        <v>522</v>
      </c>
      <c r="C47" s="163">
        <v>5</v>
      </c>
      <c r="D47" s="108">
        <v>149.99</v>
      </c>
      <c r="E47" s="127">
        <f t="shared" si="1"/>
        <v>749.95</v>
      </c>
      <c r="F47" s="164">
        <v>840104</v>
      </c>
      <c r="G47" s="110" t="s">
        <v>502</v>
      </c>
      <c r="I47" s="165"/>
      <c r="J47" s="166"/>
    </row>
    <row r="48" spans="1:13" ht="14.25" customHeight="1" x14ac:dyDescent="0.15">
      <c r="A48" s="279"/>
      <c r="B48" s="162" t="s">
        <v>523</v>
      </c>
      <c r="C48" s="163">
        <v>3</v>
      </c>
      <c r="D48" s="108">
        <v>75</v>
      </c>
      <c r="E48" s="127">
        <f t="shared" si="1"/>
        <v>225</v>
      </c>
      <c r="F48" s="164">
        <v>531404</v>
      </c>
      <c r="G48" s="110" t="s">
        <v>502</v>
      </c>
      <c r="I48" s="165"/>
      <c r="J48" s="166"/>
    </row>
    <row r="49" spans="1:10" ht="14.25" customHeight="1" x14ac:dyDescent="0.15">
      <c r="A49" s="279"/>
      <c r="B49" s="162" t="s">
        <v>524</v>
      </c>
      <c r="C49" s="163">
        <v>3</v>
      </c>
      <c r="D49" s="108">
        <v>83.34</v>
      </c>
      <c r="E49" s="127">
        <f t="shared" si="1"/>
        <v>250.02</v>
      </c>
      <c r="F49" s="164">
        <v>531404</v>
      </c>
      <c r="G49" s="110" t="s">
        <v>502</v>
      </c>
    </row>
    <row r="50" spans="1:10" ht="14.25" customHeight="1" x14ac:dyDescent="0.15">
      <c r="A50" s="279"/>
      <c r="B50" s="162" t="s">
        <v>525</v>
      </c>
      <c r="C50" s="163">
        <v>3</v>
      </c>
      <c r="D50" s="108">
        <v>83.34</v>
      </c>
      <c r="E50" s="127">
        <f t="shared" si="1"/>
        <v>250.02</v>
      </c>
      <c r="F50" s="164">
        <v>531404</v>
      </c>
      <c r="G50" s="110" t="s">
        <v>502</v>
      </c>
      <c r="I50" s="165"/>
      <c r="J50" s="166"/>
    </row>
    <row r="51" spans="1:10" ht="15.75" customHeight="1" x14ac:dyDescent="0.15">
      <c r="A51" s="279"/>
      <c r="B51" s="162" t="s">
        <v>526</v>
      </c>
      <c r="C51" s="163">
        <v>3</v>
      </c>
      <c r="D51" s="108">
        <v>83.34</v>
      </c>
      <c r="E51" s="127">
        <f t="shared" si="1"/>
        <v>250.02</v>
      </c>
      <c r="F51" s="164">
        <v>531404</v>
      </c>
      <c r="G51" s="110" t="s">
        <v>502</v>
      </c>
      <c r="H51" s="111" t="e">
        <f>+E40+E41+#REF!</f>
        <v>#REF!</v>
      </c>
      <c r="I51" s="165"/>
      <c r="J51" s="166"/>
    </row>
    <row r="52" spans="1:10" ht="15" x14ac:dyDescent="0.15">
      <c r="A52" s="279"/>
      <c r="B52" s="162" t="s">
        <v>527</v>
      </c>
      <c r="C52" s="163">
        <v>3</v>
      </c>
      <c r="D52" s="108">
        <v>86.05</v>
      </c>
      <c r="E52" s="127">
        <f t="shared" si="1"/>
        <v>258.14999999999998</v>
      </c>
      <c r="F52" s="164">
        <v>531404</v>
      </c>
      <c r="G52" s="110" t="s">
        <v>502</v>
      </c>
      <c r="I52" s="165"/>
      <c r="J52" s="166"/>
    </row>
    <row r="53" spans="1:10" ht="15" x14ac:dyDescent="0.15">
      <c r="A53" s="279"/>
      <c r="B53" s="162" t="s">
        <v>528</v>
      </c>
      <c r="C53" s="163">
        <v>4</v>
      </c>
      <c r="D53" s="108">
        <v>61.23</v>
      </c>
      <c r="E53" s="127">
        <f t="shared" si="1"/>
        <v>244.92</v>
      </c>
      <c r="F53" s="164">
        <v>531404</v>
      </c>
      <c r="G53" s="110" t="s">
        <v>502</v>
      </c>
      <c r="H53" s="111">
        <f>+E42+E44+E45+E52+E53+E54+E55</f>
        <v>1085.6300000000001</v>
      </c>
      <c r="I53" s="165"/>
      <c r="J53" s="166"/>
    </row>
    <row r="54" spans="1:10" ht="14.25" customHeight="1" x14ac:dyDescent="0.15">
      <c r="A54" s="279"/>
      <c r="B54" s="168" t="s">
        <v>529</v>
      </c>
      <c r="C54" s="163">
        <v>4</v>
      </c>
      <c r="D54" s="108">
        <v>9.49</v>
      </c>
      <c r="E54" s="127">
        <f t="shared" si="1"/>
        <v>37.96</v>
      </c>
      <c r="F54" s="164">
        <v>530808</v>
      </c>
      <c r="G54" s="110" t="s">
        <v>502</v>
      </c>
      <c r="H54" s="148">
        <f>+E43</f>
        <v>1150</v>
      </c>
      <c r="I54" s="165"/>
      <c r="J54" s="166"/>
    </row>
    <row r="55" spans="1:10" ht="21" customHeight="1" x14ac:dyDescent="0.15">
      <c r="A55" s="279"/>
      <c r="B55" s="162" t="s">
        <v>530</v>
      </c>
      <c r="C55" s="163">
        <v>3</v>
      </c>
      <c r="D55" s="108">
        <v>88.2</v>
      </c>
      <c r="E55" s="127">
        <f t="shared" si="1"/>
        <v>264.60000000000002</v>
      </c>
      <c r="F55" s="164">
        <v>531404</v>
      </c>
      <c r="G55" s="110" t="s">
        <v>502</v>
      </c>
      <c r="I55" s="165"/>
      <c r="J55" s="166"/>
    </row>
    <row r="56" spans="1:10" ht="24.75" customHeight="1" x14ac:dyDescent="0.15">
      <c r="A56" s="279"/>
      <c r="B56" s="162" t="s">
        <v>531</v>
      </c>
      <c r="C56" s="163">
        <v>6</v>
      </c>
      <c r="D56" s="108">
        <v>357.15</v>
      </c>
      <c r="E56" s="127">
        <f t="shared" si="1"/>
        <v>2142.8999999999996</v>
      </c>
      <c r="F56" s="164">
        <v>530813</v>
      </c>
      <c r="G56" s="110" t="s">
        <v>502</v>
      </c>
      <c r="I56" s="165"/>
      <c r="J56" s="166"/>
    </row>
    <row r="57" spans="1:10" ht="15" x14ac:dyDescent="0.15">
      <c r="A57" s="279"/>
      <c r="B57" s="162" t="s">
        <v>532</v>
      </c>
      <c r="C57" s="163">
        <v>4</v>
      </c>
      <c r="D57" s="108">
        <v>404.57</v>
      </c>
      <c r="E57" s="127">
        <f t="shared" si="1"/>
        <v>1618.28</v>
      </c>
      <c r="F57" s="164">
        <v>840104</v>
      </c>
      <c r="G57" s="110" t="s">
        <v>502</v>
      </c>
      <c r="I57" s="165"/>
      <c r="J57" s="166"/>
    </row>
    <row r="58" spans="1:10" ht="15" x14ac:dyDescent="0.15">
      <c r="A58" s="279"/>
      <c r="B58" s="168" t="s">
        <v>533</v>
      </c>
      <c r="C58" s="163">
        <v>3</v>
      </c>
      <c r="D58" s="108">
        <v>4810.22</v>
      </c>
      <c r="E58" s="127">
        <f t="shared" si="1"/>
        <v>14430.66</v>
      </c>
      <c r="F58" s="164">
        <v>840113</v>
      </c>
      <c r="G58" s="110" t="s">
        <v>502</v>
      </c>
      <c r="I58" s="165"/>
      <c r="J58" s="166"/>
    </row>
    <row r="59" spans="1:10" ht="15" x14ac:dyDescent="0.15">
      <c r="A59" s="279"/>
      <c r="B59" s="168" t="s">
        <v>534</v>
      </c>
      <c r="C59" s="163">
        <v>4</v>
      </c>
      <c r="D59" s="108">
        <v>199.98</v>
      </c>
      <c r="E59" s="127">
        <f t="shared" si="1"/>
        <v>799.92</v>
      </c>
      <c r="F59" s="164">
        <v>840104</v>
      </c>
      <c r="G59" s="110" t="s">
        <v>502</v>
      </c>
      <c r="H59" s="169"/>
      <c r="I59" s="165"/>
      <c r="J59" s="166"/>
    </row>
    <row r="60" spans="1:10" ht="15" x14ac:dyDescent="0.15">
      <c r="A60" s="279"/>
      <c r="B60" s="168" t="s">
        <v>535</v>
      </c>
      <c r="C60" s="163">
        <v>4</v>
      </c>
      <c r="D60" s="108">
        <v>48</v>
      </c>
      <c r="E60" s="127">
        <f t="shared" si="1"/>
        <v>192</v>
      </c>
      <c r="F60" s="164">
        <v>531404</v>
      </c>
      <c r="G60" s="110" t="s">
        <v>502</v>
      </c>
      <c r="I60" s="165"/>
      <c r="J60" s="166"/>
    </row>
    <row r="61" spans="1:10" ht="14.25" customHeight="1" x14ac:dyDescent="0.15">
      <c r="A61" s="279"/>
      <c r="B61" s="168" t="s">
        <v>536</v>
      </c>
      <c r="C61" s="163">
        <v>5</v>
      </c>
      <c r="D61" s="108">
        <v>86</v>
      </c>
      <c r="E61" s="127">
        <f t="shared" si="1"/>
        <v>430</v>
      </c>
      <c r="F61" s="164">
        <v>531404</v>
      </c>
      <c r="G61" s="110" t="s">
        <v>502</v>
      </c>
      <c r="I61" s="165"/>
      <c r="J61" s="166"/>
    </row>
    <row r="62" spans="1:10" ht="14.25" customHeight="1" x14ac:dyDescent="0.15">
      <c r="A62" s="279"/>
      <c r="B62" s="162" t="s">
        <v>537</v>
      </c>
      <c r="C62" s="163">
        <v>3</v>
      </c>
      <c r="D62" s="108">
        <v>16800</v>
      </c>
      <c r="E62" s="127">
        <f t="shared" si="1"/>
        <v>50400</v>
      </c>
      <c r="F62" s="164">
        <v>840104</v>
      </c>
      <c r="I62" s="165"/>
      <c r="J62" s="166"/>
    </row>
    <row r="63" spans="1:10" ht="14.25" customHeight="1" x14ac:dyDescent="0.15">
      <c r="A63" s="279"/>
      <c r="B63" s="162" t="s">
        <v>538</v>
      </c>
      <c r="C63" s="163">
        <v>4</v>
      </c>
      <c r="D63" s="108">
        <v>274.8</v>
      </c>
      <c r="E63" s="127">
        <f t="shared" si="1"/>
        <v>1099.2</v>
      </c>
      <c r="F63" s="164">
        <v>840104</v>
      </c>
      <c r="H63" s="111"/>
      <c r="I63" s="165"/>
      <c r="J63" s="166"/>
    </row>
    <row r="64" spans="1:10" ht="15" x14ac:dyDescent="0.15">
      <c r="A64" s="279"/>
      <c r="B64" s="168" t="s">
        <v>539</v>
      </c>
      <c r="C64" s="163">
        <v>3</v>
      </c>
      <c r="D64" s="108">
        <v>1147.1500000000001</v>
      </c>
      <c r="E64" s="127">
        <f t="shared" si="1"/>
        <v>3441.4500000000003</v>
      </c>
      <c r="F64" s="164">
        <v>840104</v>
      </c>
      <c r="I64" s="165"/>
      <c r="J64" s="166"/>
    </row>
    <row r="65" spans="1:11" ht="15" x14ac:dyDescent="0.15">
      <c r="A65" s="279"/>
      <c r="B65" s="162" t="s">
        <v>540</v>
      </c>
      <c r="C65" s="163">
        <v>2</v>
      </c>
      <c r="D65" s="108">
        <v>299.66000000000003</v>
      </c>
      <c r="E65" s="127">
        <f t="shared" si="1"/>
        <v>599.32000000000005</v>
      </c>
      <c r="F65" s="164">
        <v>840104</v>
      </c>
      <c r="I65" s="165"/>
      <c r="J65" s="166"/>
    </row>
    <row r="66" spans="1:11" ht="15" x14ac:dyDescent="0.15">
      <c r="A66" s="279"/>
      <c r="B66" s="162" t="s">
        <v>541</v>
      </c>
      <c r="C66" s="163">
        <v>1</v>
      </c>
      <c r="D66" s="108">
        <v>584</v>
      </c>
      <c r="E66" s="127">
        <f t="shared" si="1"/>
        <v>584</v>
      </c>
      <c r="F66" s="164">
        <v>840113</v>
      </c>
      <c r="I66" s="165"/>
      <c r="J66" s="166"/>
    </row>
    <row r="67" spans="1:11" ht="15" x14ac:dyDescent="0.15">
      <c r="A67" s="279"/>
      <c r="B67" s="162" t="s">
        <v>542</v>
      </c>
      <c r="C67" s="163">
        <v>5</v>
      </c>
      <c r="D67" s="108">
        <v>128</v>
      </c>
      <c r="E67" s="127">
        <f t="shared" si="1"/>
        <v>640</v>
      </c>
      <c r="F67" s="164">
        <v>531404</v>
      </c>
      <c r="H67" s="148">
        <f>+E56</f>
        <v>2142.8999999999996</v>
      </c>
      <c r="I67" s="165"/>
      <c r="J67" s="166"/>
    </row>
    <row r="68" spans="1:11" ht="23.25" customHeight="1" x14ac:dyDescent="0.15">
      <c r="A68" s="279"/>
      <c r="B68" s="170" t="s">
        <v>543</v>
      </c>
      <c r="C68" s="171">
        <v>3</v>
      </c>
      <c r="D68" s="108">
        <v>82.85</v>
      </c>
      <c r="E68" s="172">
        <f t="shared" si="1"/>
        <v>248.54999999999998</v>
      </c>
      <c r="F68" s="164">
        <v>531404</v>
      </c>
      <c r="H68" s="173"/>
      <c r="I68" s="165"/>
      <c r="J68" s="166"/>
    </row>
    <row r="69" spans="1:11" ht="14.25" customHeight="1" x14ac:dyDescent="0.15">
      <c r="A69" s="279"/>
      <c r="B69" s="170" t="s">
        <v>544</v>
      </c>
      <c r="C69" s="171">
        <v>3</v>
      </c>
      <c r="D69" s="108">
        <v>85.25</v>
      </c>
      <c r="E69" s="172">
        <f t="shared" si="1"/>
        <v>255.75</v>
      </c>
      <c r="F69" s="164">
        <v>531404</v>
      </c>
      <c r="H69" s="173"/>
      <c r="I69" s="165"/>
      <c r="J69" s="166"/>
    </row>
    <row r="70" spans="1:11" ht="19.5" customHeight="1" x14ac:dyDescent="0.15">
      <c r="A70" s="279"/>
      <c r="B70" s="170" t="s">
        <v>545</v>
      </c>
      <c r="C70" s="171">
        <v>3</v>
      </c>
      <c r="D70" s="108">
        <v>1800</v>
      </c>
      <c r="E70" s="172">
        <f t="shared" si="1"/>
        <v>5400</v>
      </c>
      <c r="F70" s="164">
        <v>840104</v>
      </c>
      <c r="H70" s="173"/>
      <c r="I70" s="165"/>
      <c r="J70" s="166"/>
    </row>
    <row r="71" spans="1:11" ht="15" x14ac:dyDescent="0.15">
      <c r="A71" s="279"/>
      <c r="B71" s="170" t="s">
        <v>546</v>
      </c>
      <c r="C71" s="171">
        <v>5</v>
      </c>
      <c r="D71" s="108">
        <v>110</v>
      </c>
      <c r="E71" s="172">
        <f t="shared" si="1"/>
        <v>550</v>
      </c>
      <c r="F71" s="164">
        <v>840104</v>
      </c>
      <c r="I71" s="165"/>
      <c r="J71" s="166"/>
    </row>
    <row r="72" spans="1:11" ht="15" x14ac:dyDescent="0.15">
      <c r="A72" s="280"/>
      <c r="B72" s="170" t="s">
        <v>547</v>
      </c>
      <c r="C72" s="171">
        <v>1</v>
      </c>
      <c r="D72" s="108">
        <v>417.79</v>
      </c>
      <c r="E72" s="172">
        <f t="shared" si="1"/>
        <v>417.79</v>
      </c>
      <c r="F72" s="164">
        <v>530405</v>
      </c>
      <c r="I72" s="165"/>
      <c r="J72" s="166"/>
    </row>
    <row r="73" spans="1:11" ht="17.25" x14ac:dyDescent="0.2">
      <c r="A73" s="276" t="s">
        <v>112</v>
      </c>
      <c r="B73" s="276"/>
      <c r="C73" s="276"/>
      <c r="D73" s="276"/>
      <c r="E73" s="174">
        <f>SUM(E39:E72)</f>
        <v>88916.239999999991</v>
      </c>
      <c r="F73" s="132"/>
      <c r="I73" s="165"/>
      <c r="J73" s="175"/>
      <c r="K73" s="176"/>
    </row>
    <row r="74" spans="1:11" ht="25.5" x14ac:dyDescent="0.15">
      <c r="A74" s="233" t="s">
        <v>548</v>
      </c>
      <c r="B74" s="137" t="s">
        <v>548</v>
      </c>
      <c r="C74" s="107">
        <v>1</v>
      </c>
      <c r="D74" s="108">
        <v>10000</v>
      </c>
      <c r="E74" s="177">
        <f>D74*C74</f>
        <v>10000</v>
      </c>
      <c r="F74" s="178">
        <v>730821</v>
      </c>
      <c r="H74" s="179"/>
    </row>
    <row r="75" spans="1:11" x14ac:dyDescent="0.15">
      <c r="A75" s="276" t="s">
        <v>112</v>
      </c>
      <c r="B75" s="276"/>
      <c r="C75" s="276"/>
      <c r="D75" s="276"/>
      <c r="E75" s="174">
        <f>+E74</f>
        <v>10000</v>
      </c>
      <c r="F75" s="132"/>
      <c r="I75" s="165"/>
      <c r="J75" s="166"/>
    </row>
    <row r="76" spans="1:11" ht="30" customHeight="1" x14ac:dyDescent="0.15">
      <c r="A76" s="233" t="s">
        <v>549</v>
      </c>
      <c r="B76" s="137" t="s">
        <v>549</v>
      </c>
      <c r="C76" s="107">
        <v>20</v>
      </c>
      <c r="D76" s="108">
        <v>16500</v>
      </c>
      <c r="E76" s="177">
        <f>+D76*C76</f>
        <v>330000</v>
      </c>
      <c r="F76" s="178">
        <v>840104</v>
      </c>
      <c r="I76" s="165"/>
      <c r="J76" s="166"/>
    </row>
    <row r="77" spans="1:11" x14ac:dyDescent="0.15">
      <c r="A77" s="276" t="s">
        <v>112</v>
      </c>
      <c r="B77" s="276"/>
      <c r="C77" s="276"/>
      <c r="D77" s="276"/>
      <c r="E77" s="174">
        <f>+E76</f>
        <v>330000</v>
      </c>
      <c r="F77" s="180"/>
      <c r="I77" s="165"/>
      <c r="J77" s="166"/>
    </row>
    <row r="78" spans="1:11" ht="46.5" customHeight="1" x14ac:dyDescent="0.15">
      <c r="A78" s="223" t="s">
        <v>550</v>
      </c>
      <c r="B78" s="224" t="s">
        <v>586</v>
      </c>
      <c r="C78" s="225">
        <v>1</v>
      </c>
      <c r="D78" s="108">
        <v>483662.49</v>
      </c>
      <c r="E78" s="181">
        <f>D78*C78</f>
        <v>483662.49</v>
      </c>
      <c r="F78" s="182" t="s">
        <v>585</v>
      </c>
      <c r="H78" s="179"/>
    </row>
    <row r="79" spans="1:11" x14ac:dyDescent="0.15">
      <c r="A79" s="260" t="s">
        <v>112</v>
      </c>
      <c r="B79" s="261"/>
      <c r="C79" s="261"/>
      <c r="D79" s="262"/>
      <c r="E79" s="184">
        <f>SUM(E78:E78)</f>
        <v>483662.49</v>
      </c>
      <c r="F79" s="185"/>
      <c r="H79" s="179"/>
    </row>
    <row r="80" spans="1:11" ht="36" x14ac:dyDescent="0.15">
      <c r="A80" s="186" t="s">
        <v>579</v>
      </c>
      <c r="B80" s="29" t="s">
        <v>511</v>
      </c>
      <c r="C80" s="187">
        <v>1</v>
      </c>
      <c r="D80" s="108">
        <v>2500</v>
      </c>
      <c r="E80" s="188">
        <f>D80*C80</f>
        <v>2500</v>
      </c>
      <c r="F80" s="182">
        <v>530405</v>
      </c>
      <c r="H80" s="179"/>
    </row>
    <row r="81" spans="1:9" x14ac:dyDescent="0.15">
      <c r="A81" s="269" t="s">
        <v>112</v>
      </c>
      <c r="B81" s="270"/>
      <c r="C81" s="270"/>
      <c r="D81" s="271"/>
      <c r="E81" s="189">
        <f>E80</f>
        <v>2500</v>
      </c>
      <c r="F81" s="190"/>
      <c r="H81" s="179"/>
    </row>
    <row r="82" spans="1:9" ht="24" customHeight="1" x14ac:dyDescent="0.15">
      <c r="A82" s="272" t="s">
        <v>580</v>
      </c>
      <c r="B82" s="65" t="s">
        <v>551</v>
      </c>
      <c r="C82" s="65">
        <v>2</v>
      </c>
      <c r="D82" s="108">
        <v>350000</v>
      </c>
      <c r="E82" s="191">
        <f>D82*C82</f>
        <v>700000</v>
      </c>
      <c r="F82" s="192">
        <v>840105</v>
      </c>
      <c r="H82" s="179"/>
    </row>
    <row r="83" spans="1:9" x14ac:dyDescent="0.15">
      <c r="A83" s="273"/>
      <c r="B83" s="193" t="s">
        <v>511</v>
      </c>
      <c r="C83" s="183">
        <v>2</v>
      </c>
      <c r="D83" s="108">
        <v>2500</v>
      </c>
      <c r="E83" s="188">
        <f>D83*C83</f>
        <v>5000</v>
      </c>
      <c r="F83" s="182">
        <v>530405</v>
      </c>
      <c r="H83" s="179"/>
    </row>
    <row r="84" spans="1:9" x14ac:dyDescent="0.15">
      <c r="A84" s="269" t="s">
        <v>112</v>
      </c>
      <c r="B84" s="270"/>
      <c r="C84" s="270"/>
      <c r="D84" s="271"/>
      <c r="E84" s="189">
        <f>SUM(E82:E83)</f>
        <v>705000</v>
      </c>
      <c r="F84" s="190"/>
      <c r="H84" s="179"/>
    </row>
    <row r="85" spans="1:9" ht="36" x14ac:dyDescent="0.15">
      <c r="A85" s="186" t="s">
        <v>552</v>
      </c>
      <c r="B85" s="183" t="s">
        <v>553</v>
      </c>
      <c r="C85" s="183">
        <v>1</v>
      </c>
      <c r="D85" s="108">
        <v>1000</v>
      </c>
      <c r="E85" s="188">
        <f>D85*C85</f>
        <v>1000</v>
      </c>
      <c r="F85" s="182">
        <v>530405</v>
      </c>
      <c r="H85" s="179"/>
    </row>
    <row r="86" spans="1:9" ht="24" customHeight="1" x14ac:dyDescent="0.15">
      <c r="A86" s="260" t="s">
        <v>112</v>
      </c>
      <c r="B86" s="261"/>
      <c r="C86" s="261"/>
      <c r="D86" s="262"/>
      <c r="E86" s="184">
        <f>E85</f>
        <v>1000</v>
      </c>
      <c r="F86" s="185"/>
      <c r="G86" s="194"/>
      <c r="H86" s="195"/>
      <c r="I86" s="196"/>
    </row>
    <row r="87" spans="1:9" ht="16.5" customHeight="1" x14ac:dyDescent="0.15">
      <c r="A87" s="268" t="s">
        <v>581</v>
      </c>
      <c r="B87" s="232" t="s">
        <v>582</v>
      </c>
      <c r="C87" s="29">
        <v>1</v>
      </c>
      <c r="D87" s="241">
        <v>310000</v>
      </c>
      <c r="E87" s="188">
        <f>D87*C87</f>
        <v>310000</v>
      </c>
      <c r="F87" s="182">
        <v>840105</v>
      </c>
      <c r="H87" s="179"/>
    </row>
    <row r="88" spans="1:9" ht="16.5" customHeight="1" x14ac:dyDescent="0.15">
      <c r="A88" s="268"/>
      <c r="B88" s="232" t="s">
        <v>583</v>
      </c>
      <c r="C88" s="29">
        <v>1</v>
      </c>
      <c r="D88" s="242">
        <v>414000</v>
      </c>
      <c r="E88" s="181">
        <f>D88*C88</f>
        <v>414000</v>
      </c>
      <c r="F88" s="182"/>
      <c r="H88" s="179"/>
    </row>
    <row r="89" spans="1:9" ht="32.25" customHeight="1" x14ac:dyDescent="0.15">
      <c r="A89" s="268"/>
      <c r="B89" s="183" t="s">
        <v>554</v>
      </c>
      <c r="C89" s="183">
        <v>2</v>
      </c>
      <c r="D89" s="242">
        <v>2500</v>
      </c>
      <c r="E89" s="181">
        <f>D89*C89</f>
        <v>5000</v>
      </c>
      <c r="F89" s="182">
        <v>530405</v>
      </c>
      <c r="H89" s="179"/>
    </row>
    <row r="90" spans="1:9" ht="26.25" customHeight="1" x14ac:dyDescent="0.15">
      <c r="A90" s="260" t="s">
        <v>112</v>
      </c>
      <c r="B90" s="261"/>
      <c r="C90" s="261"/>
      <c r="D90" s="262"/>
      <c r="E90" s="184">
        <f>E87+E88+E89</f>
        <v>729000</v>
      </c>
      <c r="F90" s="185"/>
      <c r="G90" s="194"/>
      <c r="H90" s="195"/>
      <c r="I90" s="196"/>
    </row>
    <row r="91" spans="1:9" ht="26.25" customHeight="1" x14ac:dyDescent="0.15">
      <c r="A91" s="198" t="s">
        <v>555</v>
      </c>
      <c r="B91" s="28" t="s">
        <v>555</v>
      </c>
      <c r="C91" s="28">
        <v>1</v>
      </c>
      <c r="D91" s="242">
        <v>10000</v>
      </c>
      <c r="E91" s="197">
        <f>D91*C91</f>
        <v>10000</v>
      </c>
      <c r="F91" s="182">
        <v>530822</v>
      </c>
      <c r="G91" s="199"/>
      <c r="H91" s="200"/>
      <c r="I91" s="201"/>
    </row>
    <row r="92" spans="1:9" ht="26.25" customHeight="1" x14ac:dyDescent="0.15">
      <c r="A92" s="260" t="s">
        <v>112</v>
      </c>
      <c r="B92" s="261"/>
      <c r="C92" s="261"/>
      <c r="D92" s="262"/>
      <c r="E92" s="229">
        <f>E91</f>
        <v>10000</v>
      </c>
      <c r="F92" s="185"/>
      <c r="G92" s="194"/>
      <c r="H92" s="195"/>
      <c r="I92" s="196"/>
    </row>
    <row r="93" spans="1:9" ht="72.75" customHeight="1" x14ac:dyDescent="0.15">
      <c r="A93" s="198" t="s">
        <v>584</v>
      </c>
      <c r="B93" s="28" t="s">
        <v>584</v>
      </c>
      <c r="C93" s="28">
        <v>1</v>
      </c>
      <c r="D93" s="197">
        <v>665280</v>
      </c>
      <c r="E93" s="197">
        <v>665280</v>
      </c>
      <c r="F93" s="182">
        <v>731404</v>
      </c>
      <c r="G93" s="199"/>
      <c r="H93" s="200"/>
      <c r="I93" s="201"/>
    </row>
    <row r="94" spans="1:9" ht="26.25" customHeight="1" x14ac:dyDescent="0.15">
      <c r="A94" s="260" t="s">
        <v>112</v>
      </c>
      <c r="B94" s="261"/>
      <c r="C94" s="261"/>
      <c r="D94" s="262"/>
      <c r="E94" s="229">
        <v>665280</v>
      </c>
      <c r="F94" s="185"/>
      <c r="G94" s="194"/>
      <c r="H94" s="195"/>
      <c r="I94" s="196"/>
    </row>
    <row r="95" spans="1:9" ht="44.25" customHeight="1" x14ac:dyDescent="0.15">
      <c r="A95" s="198" t="s">
        <v>556</v>
      </c>
      <c r="B95" s="28" t="s">
        <v>557</v>
      </c>
      <c r="C95" s="28">
        <v>1</v>
      </c>
      <c r="D95" s="197">
        <v>678670.62</v>
      </c>
      <c r="E95" s="197">
        <f>D95*C95</f>
        <v>678670.62</v>
      </c>
      <c r="F95" s="182">
        <v>840103</v>
      </c>
      <c r="G95" s="199"/>
      <c r="H95" s="200"/>
      <c r="I95" s="201"/>
    </row>
    <row r="96" spans="1:9" ht="20.25" customHeight="1" x14ac:dyDescent="0.15">
      <c r="A96" s="260" t="s">
        <v>112</v>
      </c>
      <c r="B96" s="261"/>
      <c r="C96" s="261"/>
      <c r="D96" s="262"/>
      <c r="E96" s="229">
        <f>E95</f>
        <v>678670.62</v>
      </c>
      <c r="F96" s="185"/>
      <c r="G96" s="194"/>
      <c r="H96" s="195"/>
      <c r="I96" s="196"/>
    </row>
    <row r="97" spans="1:15" ht="45" customHeight="1" x14ac:dyDescent="0.15">
      <c r="A97" s="198" t="s">
        <v>558</v>
      </c>
      <c r="B97" s="28" t="s">
        <v>559</v>
      </c>
      <c r="C97" s="28">
        <v>1</v>
      </c>
      <c r="D97" s="197">
        <v>10000</v>
      </c>
      <c r="E97" s="197">
        <f>C97*D97</f>
        <v>10000</v>
      </c>
      <c r="F97" s="182">
        <v>530404</v>
      </c>
      <c r="G97" s="199"/>
      <c r="H97" s="200"/>
      <c r="I97" s="201"/>
    </row>
    <row r="98" spans="1:15" ht="23.25" customHeight="1" x14ac:dyDescent="0.15">
      <c r="A98" s="260" t="s">
        <v>112</v>
      </c>
      <c r="B98" s="261"/>
      <c r="C98" s="261"/>
      <c r="D98" s="262"/>
      <c r="E98" s="230">
        <f>E97</f>
        <v>10000</v>
      </c>
      <c r="F98" s="185"/>
      <c r="G98" s="194"/>
      <c r="H98" s="195"/>
      <c r="I98" s="196"/>
    </row>
    <row r="99" spans="1:15" x14ac:dyDescent="0.15">
      <c r="A99" s="263" t="s">
        <v>113</v>
      </c>
      <c r="B99" s="264"/>
      <c r="C99" s="264"/>
      <c r="D99" s="265"/>
      <c r="E99" s="231">
        <f>E98+E96+E94+E92+E90+E86+E84+E81+E79+E77+E75+E73+E38+E36+E34+E32+E29+E26+E20+E17+E15+E13+E9</f>
        <v>6515522.4900000002</v>
      </c>
      <c r="F99" s="202"/>
      <c r="G99" s="203"/>
      <c r="H99" s="204"/>
      <c r="I99" s="205"/>
      <c r="J99" s="166"/>
    </row>
    <row r="100" spans="1:15" ht="51.75" customHeight="1" x14ac:dyDescent="0.15">
      <c r="A100" s="206"/>
      <c r="B100" s="206"/>
      <c r="C100" s="207"/>
      <c r="D100" s="215"/>
      <c r="E100" s="226"/>
      <c r="F100" s="227"/>
      <c r="H100" s="179"/>
      <c r="I100" s="153"/>
    </row>
    <row r="101" spans="1:15" ht="52.5" customHeight="1" x14ac:dyDescent="0.15">
      <c r="A101" s="206"/>
      <c r="B101" s="206"/>
      <c r="C101" s="207"/>
      <c r="D101" s="215"/>
      <c r="E101" s="226"/>
      <c r="F101" s="228"/>
      <c r="H101" s="179"/>
      <c r="I101" s="153"/>
    </row>
    <row r="102" spans="1:15" ht="94.5" customHeight="1" x14ac:dyDescent="0.15">
      <c r="A102" s="206"/>
      <c r="B102" s="206"/>
      <c r="C102" s="207"/>
      <c r="D102" s="208"/>
      <c r="E102" s="209"/>
      <c r="F102" s="206"/>
      <c r="H102" s="179"/>
      <c r="I102" s="153"/>
    </row>
    <row r="103" spans="1:15" x14ac:dyDescent="0.15">
      <c r="A103" s="206"/>
      <c r="B103" s="210" t="s">
        <v>560</v>
      </c>
      <c r="C103" s="207"/>
      <c r="D103" s="211" t="s">
        <v>561</v>
      </c>
      <c r="E103" s="209"/>
      <c r="F103" s="206"/>
      <c r="H103" s="179"/>
      <c r="I103" s="153"/>
    </row>
    <row r="104" spans="1:15" ht="18" customHeight="1" x14ac:dyDescent="0.15">
      <c r="A104" s="206"/>
      <c r="B104" s="212" t="s">
        <v>562</v>
      </c>
      <c r="C104" s="213"/>
      <c r="D104" s="266" t="s">
        <v>563</v>
      </c>
      <c r="E104" s="266"/>
      <c r="F104" s="206"/>
      <c r="H104" s="179"/>
      <c r="I104" s="153"/>
    </row>
    <row r="105" spans="1:15" s="94" customFormat="1" ht="18" customHeight="1" x14ac:dyDescent="0.15">
      <c r="A105" s="206"/>
      <c r="B105" s="214" t="s">
        <v>564</v>
      </c>
      <c r="C105" s="207"/>
      <c r="D105" s="266" t="s">
        <v>565</v>
      </c>
      <c r="E105" s="267"/>
      <c r="F105" s="206"/>
      <c r="G105" s="110"/>
      <c r="H105" s="179"/>
      <c r="I105" s="216"/>
      <c r="J105" s="110"/>
      <c r="K105" s="110"/>
      <c r="L105" s="110"/>
      <c r="M105" s="110"/>
      <c r="N105" s="110"/>
      <c r="O105" s="110"/>
    </row>
    <row r="106" spans="1:15" x14ac:dyDescent="0.15">
      <c r="A106" s="206"/>
      <c r="B106" s="206"/>
      <c r="C106" s="206"/>
      <c r="D106" s="208"/>
      <c r="E106" s="209"/>
      <c r="F106" s="206"/>
      <c r="H106" s="179"/>
      <c r="I106" s="216"/>
    </row>
    <row r="107" spans="1:15" x14ac:dyDescent="0.15">
      <c r="A107" s="206"/>
      <c r="B107" s="206"/>
      <c r="C107" s="206"/>
      <c r="D107" s="208"/>
      <c r="E107" s="209"/>
      <c r="F107" s="206"/>
      <c r="H107" s="179"/>
      <c r="I107" s="216"/>
    </row>
    <row r="108" spans="1:15" s="94" customFormat="1" x14ac:dyDescent="0.15">
      <c r="A108" s="206"/>
      <c r="B108" s="206"/>
      <c r="C108" s="206"/>
      <c r="D108" s="217"/>
      <c r="E108" s="209"/>
      <c r="F108" s="206"/>
      <c r="G108" s="110"/>
      <c r="H108" s="179"/>
      <c r="I108" s="216"/>
      <c r="J108" s="110"/>
      <c r="K108" s="110"/>
      <c r="L108" s="110"/>
      <c r="M108" s="110"/>
      <c r="N108" s="110"/>
      <c r="O108" s="110"/>
    </row>
    <row r="109" spans="1:15" s="94" customFormat="1" x14ac:dyDescent="0.15">
      <c r="A109" s="206"/>
      <c r="B109" s="206"/>
      <c r="C109" s="206"/>
      <c r="D109" s="218"/>
      <c r="E109" s="206"/>
      <c r="F109" s="219"/>
      <c r="G109" s="110"/>
      <c r="H109" s="179"/>
      <c r="I109" s="216"/>
      <c r="J109" s="110"/>
      <c r="K109" s="110"/>
      <c r="L109" s="110"/>
      <c r="M109" s="110"/>
      <c r="N109" s="110"/>
      <c r="O109" s="110"/>
    </row>
    <row r="110" spans="1:15" s="94" customFormat="1" x14ac:dyDescent="0.15">
      <c r="A110" s="207"/>
      <c r="B110" s="207"/>
      <c r="C110" s="207"/>
      <c r="D110" s="218"/>
      <c r="E110" s="207"/>
      <c r="F110" s="219"/>
      <c r="G110" s="110"/>
      <c r="H110" s="179"/>
      <c r="I110" s="216"/>
      <c r="J110" s="110"/>
      <c r="K110" s="110"/>
      <c r="L110" s="110"/>
      <c r="M110" s="110"/>
      <c r="N110" s="110"/>
      <c r="O110" s="110"/>
    </row>
    <row r="111" spans="1:15" s="94" customFormat="1" x14ac:dyDescent="0.15">
      <c r="A111" s="220"/>
      <c r="B111" s="220"/>
      <c r="C111" s="206"/>
      <c r="D111" s="217"/>
      <c r="E111" s="209"/>
      <c r="F111" s="219"/>
      <c r="G111" s="110"/>
      <c r="H111" s="179"/>
      <c r="I111" s="216"/>
      <c r="J111" s="110"/>
      <c r="K111" s="110"/>
      <c r="L111" s="110"/>
      <c r="M111" s="110"/>
      <c r="N111" s="110"/>
      <c r="O111" s="110"/>
    </row>
    <row r="112" spans="1:15" s="94" customFormat="1" x14ac:dyDescent="0.15">
      <c r="A112" s="110"/>
      <c r="B112" s="110"/>
      <c r="C112" s="219"/>
      <c r="D112" s="221"/>
      <c r="E112" s="219"/>
      <c r="F112" s="219"/>
      <c r="G112" s="110"/>
      <c r="H112" s="179"/>
      <c r="I112" s="216"/>
      <c r="J112" s="110"/>
      <c r="K112" s="110"/>
      <c r="L112" s="110"/>
      <c r="M112" s="110"/>
      <c r="N112" s="110"/>
      <c r="O112" s="110"/>
    </row>
    <row r="113" spans="1:15" s="94" customFormat="1" x14ac:dyDescent="0.15">
      <c r="A113" s="110"/>
      <c r="B113" s="110"/>
      <c r="C113" s="219"/>
      <c r="D113" s="221"/>
      <c r="E113" s="219"/>
      <c r="F113" s="219"/>
      <c r="G113" s="110"/>
      <c r="H113" s="179"/>
      <c r="I113" s="216"/>
      <c r="J113" s="110"/>
      <c r="K113" s="110"/>
      <c r="L113" s="110"/>
      <c r="M113" s="110"/>
      <c r="N113" s="110"/>
      <c r="O113" s="110"/>
    </row>
    <row r="114" spans="1:15" s="94" customFormat="1" x14ac:dyDescent="0.15">
      <c r="A114" s="110"/>
      <c r="B114" s="110"/>
      <c r="C114" s="219"/>
      <c r="D114" s="221"/>
      <c r="E114" s="219"/>
      <c r="F114" s="219"/>
      <c r="G114" s="110"/>
      <c r="H114" s="179"/>
      <c r="I114" s="216"/>
      <c r="J114" s="110"/>
      <c r="K114" s="110"/>
      <c r="L114" s="110"/>
      <c r="M114" s="110"/>
      <c r="N114" s="110"/>
      <c r="O114" s="110"/>
    </row>
    <row r="115" spans="1:15" s="94" customFormat="1" x14ac:dyDescent="0.15">
      <c r="A115" s="110"/>
      <c r="B115" s="110"/>
      <c r="C115" s="219"/>
      <c r="D115" s="222"/>
      <c r="E115" s="219"/>
      <c r="F115" s="219"/>
      <c r="G115" s="110"/>
      <c r="H115" s="179"/>
      <c r="I115" s="216"/>
      <c r="J115" s="110"/>
      <c r="K115" s="110"/>
      <c r="L115" s="110"/>
      <c r="M115" s="110"/>
      <c r="N115" s="110"/>
      <c r="O115" s="110"/>
    </row>
    <row r="116" spans="1:15" s="94" customFormat="1" x14ac:dyDescent="0.15">
      <c r="A116" s="110"/>
      <c r="B116" s="110"/>
      <c r="C116" s="219"/>
      <c r="D116" s="222"/>
      <c r="E116" s="219"/>
      <c r="F116" s="219"/>
      <c r="G116" s="110"/>
      <c r="H116" s="179"/>
      <c r="I116" s="216"/>
      <c r="J116" s="110"/>
      <c r="K116" s="110"/>
      <c r="L116" s="110"/>
      <c r="M116" s="110"/>
      <c r="N116" s="110"/>
      <c r="O116" s="110"/>
    </row>
    <row r="117" spans="1:15" s="94" customFormat="1" x14ac:dyDescent="0.15">
      <c r="A117" s="110"/>
      <c r="B117" s="110"/>
      <c r="C117" s="219"/>
      <c r="D117" s="222"/>
      <c r="E117" s="219"/>
      <c r="F117" s="219"/>
      <c r="G117" s="110"/>
      <c r="H117" s="179"/>
      <c r="I117" s="216"/>
      <c r="J117" s="110"/>
      <c r="K117" s="110"/>
      <c r="L117" s="110"/>
      <c r="M117" s="110"/>
      <c r="N117" s="110"/>
      <c r="O117" s="110"/>
    </row>
    <row r="118" spans="1:15" s="94" customFormat="1" x14ac:dyDescent="0.15">
      <c r="A118" s="110"/>
      <c r="B118" s="110"/>
      <c r="C118" s="219"/>
      <c r="D118" s="222"/>
      <c r="E118" s="219"/>
      <c r="F118" s="219"/>
      <c r="G118" s="110"/>
      <c r="H118" s="179"/>
      <c r="I118" s="216"/>
      <c r="J118" s="110"/>
      <c r="K118" s="110"/>
      <c r="L118" s="110"/>
      <c r="M118" s="110"/>
      <c r="N118" s="110"/>
      <c r="O118" s="110"/>
    </row>
    <row r="119" spans="1:15" s="94" customFormat="1" x14ac:dyDescent="0.15">
      <c r="A119" s="110"/>
      <c r="B119" s="110"/>
      <c r="C119" s="219"/>
      <c r="D119" s="222"/>
      <c r="E119" s="219"/>
      <c r="F119" s="219"/>
      <c r="G119" s="110"/>
      <c r="H119" s="179"/>
      <c r="I119" s="216"/>
      <c r="J119" s="110"/>
      <c r="K119" s="110"/>
      <c r="L119" s="110"/>
      <c r="M119" s="110"/>
      <c r="N119" s="110"/>
      <c r="O119" s="110"/>
    </row>
    <row r="120" spans="1:15" s="94" customFormat="1" x14ac:dyDescent="0.15">
      <c r="A120" s="110"/>
      <c r="B120" s="110"/>
      <c r="C120" s="219"/>
      <c r="D120" s="222"/>
      <c r="E120" s="219"/>
      <c r="F120" s="219"/>
      <c r="G120" s="110"/>
      <c r="H120" s="179"/>
      <c r="I120" s="216"/>
      <c r="J120" s="110"/>
      <c r="K120" s="110"/>
      <c r="L120" s="110"/>
      <c r="M120" s="110"/>
      <c r="N120" s="110"/>
      <c r="O120" s="110"/>
    </row>
    <row r="121" spans="1:15" s="94" customFormat="1" x14ac:dyDescent="0.15">
      <c r="A121" s="110"/>
      <c r="B121" s="110"/>
      <c r="C121" s="219"/>
      <c r="D121" s="222"/>
      <c r="E121" s="219"/>
      <c r="F121" s="219"/>
      <c r="G121" s="110"/>
      <c r="H121" s="179"/>
      <c r="I121" s="216"/>
      <c r="J121" s="110"/>
      <c r="K121" s="110"/>
      <c r="L121" s="110"/>
      <c r="M121" s="110"/>
      <c r="N121" s="110"/>
      <c r="O121" s="110"/>
    </row>
    <row r="122" spans="1:15" s="94" customFormat="1" x14ac:dyDescent="0.15">
      <c r="A122" s="110"/>
      <c r="B122" s="110"/>
      <c r="C122" s="219"/>
      <c r="D122" s="222"/>
      <c r="E122" s="219"/>
      <c r="F122" s="219"/>
      <c r="G122" s="110"/>
      <c r="H122" s="179"/>
      <c r="I122" s="216"/>
      <c r="J122" s="110"/>
      <c r="K122" s="110"/>
      <c r="L122" s="110"/>
      <c r="M122" s="110"/>
      <c r="N122" s="110"/>
      <c r="O122" s="110"/>
    </row>
    <row r="123" spans="1:15" s="94" customFormat="1" x14ac:dyDescent="0.15">
      <c r="A123" s="110"/>
      <c r="B123" s="110"/>
      <c r="C123" s="219"/>
      <c r="D123" s="222"/>
      <c r="E123" s="219"/>
      <c r="F123" s="219"/>
      <c r="G123" s="110"/>
      <c r="H123" s="179"/>
      <c r="I123" s="216"/>
      <c r="J123" s="110"/>
      <c r="K123" s="110"/>
      <c r="L123" s="110"/>
      <c r="M123" s="110"/>
      <c r="N123" s="110"/>
      <c r="O123" s="110"/>
    </row>
    <row r="124" spans="1:15" s="94" customFormat="1" x14ac:dyDescent="0.15">
      <c r="A124" s="110"/>
      <c r="B124" s="110"/>
      <c r="C124" s="219"/>
      <c r="D124" s="222"/>
      <c r="E124" s="219"/>
      <c r="F124" s="219"/>
      <c r="G124" s="110"/>
      <c r="H124" s="179"/>
      <c r="I124" s="216"/>
      <c r="J124" s="110"/>
      <c r="K124" s="110"/>
      <c r="L124" s="110"/>
      <c r="M124" s="110"/>
      <c r="N124" s="110"/>
      <c r="O124" s="110"/>
    </row>
    <row r="125" spans="1:15" s="94" customFormat="1" x14ac:dyDescent="0.15">
      <c r="A125" s="110"/>
      <c r="B125" s="110"/>
      <c r="C125" s="219"/>
      <c r="D125" s="222"/>
      <c r="E125" s="219"/>
      <c r="F125" s="219"/>
      <c r="G125" s="110"/>
      <c r="H125" s="179"/>
      <c r="I125" s="216"/>
      <c r="J125" s="110"/>
      <c r="K125" s="110"/>
      <c r="L125" s="110"/>
      <c r="M125" s="110"/>
      <c r="N125" s="110"/>
      <c r="O125" s="110"/>
    </row>
    <row r="126" spans="1:15" s="94" customFormat="1" x14ac:dyDescent="0.15">
      <c r="A126" s="110"/>
      <c r="B126" s="110"/>
      <c r="C126" s="219"/>
      <c r="D126" s="222"/>
      <c r="E126" s="219"/>
      <c r="F126" s="219"/>
      <c r="G126" s="110"/>
      <c r="H126" s="179"/>
      <c r="I126" s="216"/>
      <c r="J126" s="110"/>
      <c r="K126" s="110"/>
      <c r="L126" s="110"/>
      <c r="M126" s="110"/>
      <c r="N126" s="110"/>
      <c r="O126" s="110"/>
    </row>
    <row r="127" spans="1:15" s="94" customFormat="1" x14ac:dyDescent="0.15">
      <c r="A127" s="110"/>
      <c r="B127" s="110"/>
      <c r="C127" s="219"/>
      <c r="D127" s="222"/>
      <c r="E127" s="219"/>
      <c r="F127" s="219"/>
      <c r="G127" s="110"/>
      <c r="H127" s="179"/>
      <c r="I127" s="216"/>
      <c r="J127" s="110"/>
      <c r="K127" s="110"/>
      <c r="L127" s="110"/>
      <c r="M127" s="110"/>
      <c r="N127" s="110"/>
      <c r="O127" s="110"/>
    </row>
    <row r="128" spans="1:15" s="94" customFormat="1" x14ac:dyDescent="0.15">
      <c r="A128" s="110"/>
      <c r="B128" s="110"/>
      <c r="C128" s="219"/>
      <c r="D128" s="222"/>
      <c r="E128" s="219"/>
      <c r="F128" s="219"/>
      <c r="G128" s="110"/>
      <c r="H128" s="179"/>
      <c r="I128" s="216"/>
      <c r="J128" s="110"/>
      <c r="K128" s="110"/>
      <c r="L128" s="110"/>
      <c r="M128" s="110"/>
      <c r="N128" s="110"/>
      <c r="O128" s="110"/>
    </row>
    <row r="129" spans="1:15" s="94" customFormat="1" x14ac:dyDescent="0.15">
      <c r="A129" s="110"/>
      <c r="B129" s="110"/>
      <c r="C129" s="219"/>
      <c r="D129" s="222"/>
      <c r="E129" s="219"/>
      <c r="F129" s="219"/>
      <c r="G129" s="110"/>
      <c r="H129" s="179"/>
      <c r="I129" s="216"/>
      <c r="J129" s="110"/>
      <c r="K129" s="110"/>
      <c r="L129" s="110"/>
      <c r="M129" s="110"/>
      <c r="N129" s="110"/>
      <c r="O129" s="110"/>
    </row>
    <row r="130" spans="1:15" s="94" customFormat="1" x14ac:dyDescent="0.15">
      <c r="A130" s="110"/>
      <c r="B130" s="110"/>
      <c r="C130" s="219"/>
      <c r="D130" s="222"/>
      <c r="E130" s="219"/>
      <c r="F130" s="219"/>
      <c r="G130" s="110"/>
      <c r="H130" s="179"/>
      <c r="I130" s="216"/>
      <c r="J130" s="110"/>
      <c r="K130" s="110"/>
      <c r="L130" s="110"/>
      <c r="M130" s="110"/>
      <c r="N130" s="110"/>
      <c r="O130" s="110"/>
    </row>
    <row r="131" spans="1:15" s="94" customFormat="1" x14ac:dyDescent="0.15">
      <c r="A131" s="110"/>
      <c r="B131" s="110"/>
      <c r="C131" s="219"/>
      <c r="D131" s="222"/>
      <c r="E131" s="219"/>
      <c r="F131" s="219"/>
      <c r="G131" s="110"/>
      <c r="H131" s="179"/>
      <c r="I131" s="216"/>
      <c r="J131" s="110"/>
      <c r="K131" s="110"/>
      <c r="L131" s="110"/>
      <c r="M131" s="110"/>
      <c r="N131" s="110"/>
      <c r="O131" s="110"/>
    </row>
    <row r="132" spans="1:15" s="94" customFormat="1" x14ac:dyDescent="0.15">
      <c r="A132" s="110"/>
      <c r="B132" s="110"/>
      <c r="C132" s="219"/>
      <c r="D132" s="222"/>
      <c r="E132" s="219"/>
      <c r="F132" s="219"/>
      <c r="G132" s="110"/>
      <c r="H132" s="179"/>
      <c r="I132" s="216"/>
      <c r="J132" s="110"/>
      <c r="K132" s="110"/>
      <c r="L132" s="110"/>
      <c r="M132" s="110"/>
      <c r="N132" s="110"/>
      <c r="O132" s="110"/>
    </row>
    <row r="133" spans="1:15" s="94" customFormat="1" x14ac:dyDescent="0.15">
      <c r="A133" s="110"/>
      <c r="B133" s="110"/>
      <c r="C133" s="219"/>
      <c r="D133" s="222"/>
      <c r="E133" s="219"/>
      <c r="F133" s="219"/>
      <c r="G133" s="110"/>
      <c r="H133" s="179"/>
      <c r="I133" s="216"/>
      <c r="J133" s="110"/>
      <c r="K133" s="110"/>
      <c r="L133" s="110"/>
      <c r="M133" s="110"/>
      <c r="N133" s="110"/>
      <c r="O133" s="110"/>
    </row>
    <row r="134" spans="1:15" s="94" customFormat="1" x14ac:dyDescent="0.15">
      <c r="A134" s="110"/>
      <c r="B134" s="110"/>
      <c r="C134" s="219"/>
      <c r="D134" s="222"/>
      <c r="E134" s="219"/>
      <c r="F134" s="219"/>
      <c r="G134" s="110"/>
      <c r="H134" s="179"/>
      <c r="I134" s="216"/>
      <c r="J134" s="110"/>
      <c r="K134" s="110"/>
      <c r="L134" s="110"/>
      <c r="M134" s="110"/>
      <c r="N134" s="110"/>
      <c r="O134" s="110"/>
    </row>
    <row r="135" spans="1:15" s="94" customFormat="1" x14ac:dyDescent="0.15">
      <c r="A135" s="110"/>
      <c r="B135" s="110"/>
      <c r="C135" s="219"/>
      <c r="D135" s="222"/>
      <c r="E135" s="219"/>
      <c r="F135" s="219"/>
      <c r="G135" s="110"/>
      <c r="H135" s="179"/>
      <c r="I135" s="216"/>
      <c r="J135" s="110"/>
      <c r="K135" s="110"/>
      <c r="L135" s="110"/>
      <c r="M135" s="110"/>
      <c r="N135" s="110"/>
      <c r="O135" s="110"/>
    </row>
    <row r="136" spans="1:15" s="94" customFormat="1" x14ac:dyDescent="0.15">
      <c r="A136" s="110"/>
      <c r="B136" s="110"/>
      <c r="C136" s="219"/>
      <c r="D136" s="222"/>
      <c r="E136" s="219"/>
      <c r="F136" s="219"/>
      <c r="G136" s="110"/>
      <c r="H136" s="179"/>
      <c r="I136" s="216"/>
      <c r="J136" s="110"/>
      <c r="K136" s="110"/>
      <c r="L136" s="110"/>
      <c r="M136" s="110"/>
      <c r="N136" s="110"/>
      <c r="O136" s="110"/>
    </row>
    <row r="137" spans="1:15" s="94" customFormat="1" x14ac:dyDescent="0.15">
      <c r="A137" s="110"/>
      <c r="B137" s="110"/>
      <c r="C137" s="219"/>
      <c r="D137" s="222"/>
      <c r="E137" s="219"/>
      <c r="F137" s="219"/>
      <c r="G137" s="110"/>
      <c r="H137" s="179"/>
      <c r="I137" s="216"/>
      <c r="J137" s="110"/>
      <c r="K137" s="110"/>
      <c r="L137" s="110"/>
      <c r="M137" s="110"/>
      <c r="N137" s="110"/>
      <c r="O137" s="110"/>
    </row>
    <row r="138" spans="1:15" s="94" customFormat="1" x14ac:dyDescent="0.15">
      <c r="A138" s="110"/>
      <c r="B138" s="110"/>
      <c r="C138" s="219"/>
      <c r="D138" s="222"/>
      <c r="E138" s="219"/>
      <c r="F138" s="219"/>
      <c r="G138" s="110"/>
      <c r="H138" s="179"/>
      <c r="I138" s="216"/>
      <c r="J138" s="110"/>
      <c r="K138" s="110"/>
      <c r="L138" s="110"/>
      <c r="M138" s="110"/>
      <c r="N138" s="110"/>
      <c r="O138" s="110"/>
    </row>
    <row r="139" spans="1:15" s="94" customFormat="1" x14ac:dyDescent="0.15">
      <c r="A139" s="110"/>
      <c r="B139" s="110"/>
      <c r="C139" s="219"/>
      <c r="D139" s="222"/>
      <c r="E139" s="219"/>
      <c r="F139" s="219"/>
      <c r="G139" s="110"/>
      <c r="H139" s="179"/>
      <c r="I139" s="216"/>
      <c r="J139" s="110"/>
      <c r="K139" s="110"/>
      <c r="L139" s="110"/>
      <c r="M139" s="110"/>
      <c r="N139" s="110"/>
      <c r="O139" s="110"/>
    </row>
    <row r="140" spans="1:15" s="94" customFormat="1" x14ac:dyDescent="0.15">
      <c r="A140" s="110"/>
      <c r="B140" s="110"/>
      <c r="C140" s="219"/>
      <c r="D140" s="222"/>
      <c r="E140" s="219"/>
      <c r="F140" s="219"/>
      <c r="G140" s="110"/>
      <c r="H140" s="179"/>
      <c r="I140" s="216"/>
      <c r="J140" s="110"/>
      <c r="K140" s="110"/>
      <c r="L140" s="110"/>
      <c r="M140" s="110"/>
      <c r="N140" s="110"/>
      <c r="O140" s="110"/>
    </row>
    <row r="141" spans="1:15" s="94" customFormat="1" x14ac:dyDescent="0.15">
      <c r="A141" s="110"/>
      <c r="B141" s="110"/>
      <c r="C141" s="219"/>
      <c r="D141" s="222"/>
      <c r="E141" s="219"/>
      <c r="F141" s="219"/>
      <c r="G141" s="110"/>
      <c r="H141" s="179"/>
      <c r="I141" s="216"/>
      <c r="J141" s="110"/>
      <c r="K141" s="110"/>
      <c r="L141" s="110"/>
      <c r="M141" s="110"/>
      <c r="N141" s="110"/>
      <c r="O141" s="110"/>
    </row>
    <row r="142" spans="1:15" s="94" customFormat="1" x14ac:dyDescent="0.15">
      <c r="A142" s="110"/>
      <c r="B142" s="110"/>
      <c r="C142" s="219"/>
      <c r="D142" s="222"/>
      <c r="E142" s="219"/>
      <c r="F142" s="219"/>
      <c r="G142" s="110"/>
      <c r="H142" s="179"/>
      <c r="I142" s="216"/>
      <c r="J142" s="110"/>
      <c r="K142" s="110"/>
      <c r="L142" s="110"/>
      <c r="M142" s="110"/>
      <c r="N142" s="110"/>
      <c r="O142" s="110"/>
    </row>
    <row r="143" spans="1:15" s="94" customFormat="1" x14ac:dyDescent="0.15">
      <c r="A143" s="110"/>
      <c r="B143" s="110"/>
      <c r="C143" s="219"/>
      <c r="D143" s="222"/>
      <c r="E143" s="219"/>
      <c r="F143" s="219"/>
      <c r="G143" s="110"/>
      <c r="H143" s="179"/>
      <c r="I143" s="216"/>
      <c r="J143" s="110"/>
      <c r="K143" s="110"/>
      <c r="L143" s="110"/>
      <c r="M143" s="110"/>
      <c r="N143" s="110"/>
      <c r="O143" s="110"/>
    </row>
    <row r="144" spans="1:15" s="94" customFormat="1" x14ac:dyDescent="0.15">
      <c r="A144" s="110"/>
      <c r="B144" s="110"/>
      <c r="C144" s="219"/>
      <c r="D144" s="222"/>
      <c r="E144" s="219"/>
      <c r="F144" s="219"/>
      <c r="G144" s="110"/>
      <c r="H144" s="179"/>
      <c r="I144" s="216"/>
      <c r="J144" s="110"/>
      <c r="K144" s="110"/>
      <c r="L144" s="110"/>
      <c r="M144" s="110"/>
      <c r="N144" s="110"/>
      <c r="O144" s="110"/>
    </row>
    <row r="145" spans="1:15" s="94" customFormat="1" x14ac:dyDescent="0.15">
      <c r="A145" s="110"/>
      <c r="B145" s="110"/>
      <c r="C145" s="219"/>
      <c r="D145" s="222"/>
      <c r="E145" s="219"/>
      <c r="F145" s="219"/>
      <c r="G145" s="110"/>
      <c r="H145" s="179"/>
      <c r="I145" s="216"/>
      <c r="J145" s="110"/>
      <c r="K145" s="110"/>
      <c r="L145" s="110"/>
      <c r="M145" s="110"/>
      <c r="N145" s="110"/>
      <c r="O145" s="110"/>
    </row>
    <row r="146" spans="1:15" s="94" customFormat="1" x14ac:dyDescent="0.15">
      <c r="A146" s="110"/>
      <c r="B146" s="110"/>
      <c r="C146" s="219"/>
      <c r="D146" s="222"/>
      <c r="E146" s="219"/>
      <c r="F146" s="219"/>
      <c r="G146" s="110"/>
      <c r="H146" s="179"/>
      <c r="I146" s="216"/>
      <c r="J146" s="110"/>
      <c r="K146" s="110"/>
      <c r="L146" s="110"/>
      <c r="M146" s="110"/>
      <c r="N146" s="110"/>
      <c r="O146" s="110"/>
    </row>
    <row r="147" spans="1:15" s="94" customFormat="1" x14ac:dyDescent="0.15">
      <c r="A147" s="110"/>
      <c r="B147" s="110"/>
      <c r="C147" s="219"/>
      <c r="D147" s="222"/>
      <c r="E147" s="219"/>
      <c r="F147" s="219"/>
      <c r="G147" s="110"/>
      <c r="H147" s="179"/>
      <c r="I147" s="216"/>
      <c r="J147" s="110"/>
      <c r="K147" s="110"/>
      <c r="L147" s="110"/>
      <c r="M147" s="110"/>
      <c r="N147" s="110"/>
      <c r="O147" s="110"/>
    </row>
    <row r="148" spans="1:15" s="94" customFormat="1" x14ac:dyDescent="0.15">
      <c r="A148" s="110"/>
      <c r="B148" s="110"/>
      <c r="C148" s="219"/>
      <c r="D148" s="222"/>
      <c r="E148" s="219"/>
      <c r="F148" s="219"/>
      <c r="G148" s="110"/>
      <c r="H148" s="179"/>
      <c r="I148" s="216"/>
      <c r="J148" s="110"/>
      <c r="K148" s="110"/>
      <c r="L148" s="110"/>
      <c r="M148" s="110"/>
      <c r="N148" s="110"/>
      <c r="O148" s="110"/>
    </row>
    <row r="149" spans="1:15" s="94" customFormat="1" x14ac:dyDescent="0.15">
      <c r="A149" s="110"/>
      <c r="B149" s="110"/>
      <c r="C149" s="219"/>
      <c r="D149" s="222"/>
      <c r="E149" s="219"/>
      <c r="F149" s="219"/>
      <c r="G149" s="110"/>
      <c r="H149" s="179"/>
      <c r="I149" s="216"/>
      <c r="J149" s="110"/>
      <c r="K149" s="110"/>
      <c r="L149" s="110"/>
      <c r="M149" s="110"/>
      <c r="N149" s="110"/>
      <c r="O149" s="110"/>
    </row>
    <row r="150" spans="1:15" s="94" customFormat="1" x14ac:dyDescent="0.15">
      <c r="A150" s="110"/>
      <c r="B150" s="110"/>
      <c r="C150" s="219"/>
      <c r="D150" s="222"/>
      <c r="E150" s="219"/>
      <c r="F150" s="219"/>
      <c r="G150" s="110"/>
      <c r="H150" s="179"/>
      <c r="I150" s="216"/>
      <c r="J150" s="110"/>
      <c r="K150" s="110"/>
      <c r="L150" s="110"/>
      <c r="M150" s="110"/>
      <c r="N150" s="110"/>
      <c r="O150" s="110"/>
    </row>
    <row r="151" spans="1:15" s="94" customFormat="1" x14ac:dyDescent="0.15">
      <c r="A151" s="110"/>
      <c r="B151" s="110"/>
      <c r="C151" s="219"/>
      <c r="D151" s="222"/>
      <c r="E151" s="219"/>
      <c r="F151" s="219"/>
      <c r="G151" s="110"/>
      <c r="H151" s="179"/>
      <c r="I151" s="216"/>
      <c r="J151" s="110"/>
      <c r="K151" s="110"/>
      <c r="L151" s="110"/>
      <c r="M151" s="110"/>
      <c r="N151" s="110"/>
      <c r="O151" s="110"/>
    </row>
    <row r="152" spans="1:15" s="94" customFormat="1" x14ac:dyDescent="0.15">
      <c r="A152" s="110"/>
      <c r="B152" s="110"/>
      <c r="C152" s="219"/>
      <c r="D152" s="222"/>
      <c r="E152" s="219"/>
      <c r="F152" s="219"/>
      <c r="G152" s="110"/>
      <c r="H152" s="179"/>
      <c r="I152" s="216"/>
      <c r="J152" s="110"/>
      <c r="K152" s="110"/>
      <c r="L152" s="110"/>
      <c r="M152" s="110"/>
      <c r="N152" s="110"/>
      <c r="O152" s="110"/>
    </row>
    <row r="153" spans="1:15" s="94" customFormat="1" x14ac:dyDescent="0.15">
      <c r="A153" s="110"/>
      <c r="B153" s="110"/>
      <c r="C153" s="219"/>
      <c r="D153" s="222"/>
      <c r="E153" s="219"/>
      <c r="F153" s="219"/>
      <c r="G153" s="110"/>
      <c r="H153" s="179"/>
      <c r="I153" s="216"/>
      <c r="J153" s="110"/>
      <c r="K153" s="110"/>
      <c r="L153" s="110"/>
      <c r="M153" s="110"/>
      <c r="N153" s="110"/>
      <c r="O153" s="110"/>
    </row>
    <row r="154" spans="1:15" s="94" customFormat="1" x14ac:dyDescent="0.15">
      <c r="A154" s="110"/>
      <c r="B154" s="110"/>
      <c r="C154" s="219"/>
      <c r="D154" s="222"/>
      <c r="E154" s="219"/>
      <c r="F154" s="219"/>
      <c r="G154" s="110"/>
      <c r="H154" s="179"/>
      <c r="I154" s="216"/>
      <c r="J154" s="110"/>
      <c r="K154" s="110"/>
      <c r="L154" s="110"/>
      <c r="M154" s="110"/>
      <c r="N154" s="110"/>
      <c r="O154" s="110"/>
    </row>
    <row r="155" spans="1:15" s="94" customFormat="1" x14ac:dyDescent="0.15">
      <c r="A155" s="110"/>
      <c r="B155" s="110"/>
      <c r="C155" s="219"/>
      <c r="D155" s="222"/>
      <c r="E155" s="219"/>
      <c r="F155" s="219"/>
      <c r="G155" s="110"/>
      <c r="H155" s="179"/>
      <c r="I155" s="216"/>
      <c r="J155" s="110"/>
      <c r="K155" s="110"/>
      <c r="L155" s="110"/>
      <c r="M155" s="110"/>
      <c r="N155" s="110"/>
      <c r="O155" s="110"/>
    </row>
    <row r="156" spans="1:15" s="94" customFormat="1" x14ac:dyDescent="0.15">
      <c r="A156" s="110"/>
      <c r="B156" s="110"/>
      <c r="C156" s="219"/>
      <c r="D156" s="222"/>
      <c r="E156" s="219"/>
      <c r="F156" s="219"/>
      <c r="G156" s="110"/>
      <c r="H156" s="179"/>
      <c r="I156" s="216"/>
      <c r="J156" s="110"/>
      <c r="K156" s="110"/>
      <c r="L156" s="110"/>
      <c r="M156" s="110"/>
      <c r="N156" s="110"/>
      <c r="O156" s="110"/>
    </row>
    <row r="157" spans="1:15" s="94" customFormat="1" x14ac:dyDescent="0.15">
      <c r="A157" s="110"/>
      <c r="B157" s="110"/>
      <c r="C157" s="219"/>
      <c r="D157" s="222"/>
      <c r="E157" s="219"/>
      <c r="F157" s="219"/>
      <c r="G157" s="110"/>
      <c r="H157" s="179"/>
      <c r="I157" s="216"/>
      <c r="J157" s="110"/>
      <c r="K157" s="110"/>
      <c r="L157" s="110"/>
      <c r="M157" s="110"/>
      <c r="N157" s="110"/>
      <c r="O157" s="110"/>
    </row>
    <row r="158" spans="1:15" s="94" customFormat="1" x14ac:dyDescent="0.15">
      <c r="A158" s="110"/>
      <c r="B158" s="110"/>
      <c r="C158" s="219"/>
      <c r="D158" s="222"/>
      <c r="E158" s="219"/>
      <c r="F158" s="219"/>
      <c r="G158" s="110"/>
      <c r="H158" s="179"/>
      <c r="I158" s="216"/>
      <c r="J158" s="110"/>
      <c r="K158" s="110"/>
      <c r="L158" s="110"/>
      <c r="M158" s="110"/>
      <c r="N158" s="110"/>
      <c r="O158" s="110"/>
    </row>
    <row r="159" spans="1:15" s="94" customFormat="1" x14ac:dyDescent="0.15">
      <c r="A159" s="110"/>
      <c r="B159" s="110"/>
      <c r="C159" s="219"/>
      <c r="D159" s="222"/>
      <c r="E159" s="219"/>
      <c r="F159" s="219"/>
      <c r="G159" s="110"/>
      <c r="H159" s="179"/>
      <c r="I159" s="216"/>
      <c r="J159" s="110"/>
      <c r="K159" s="110"/>
      <c r="L159" s="110"/>
      <c r="M159" s="110"/>
      <c r="N159" s="110"/>
      <c r="O159" s="110"/>
    </row>
    <row r="160" spans="1:15" s="94" customFormat="1" x14ac:dyDescent="0.15">
      <c r="A160" s="110"/>
      <c r="B160" s="110"/>
      <c r="C160" s="219"/>
      <c r="D160" s="222"/>
      <c r="E160" s="219"/>
      <c r="F160" s="219"/>
      <c r="G160" s="110"/>
      <c r="H160" s="179"/>
      <c r="I160" s="216"/>
      <c r="J160" s="110"/>
      <c r="K160" s="110"/>
      <c r="L160" s="110"/>
      <c r="M160" s="110"/>
      <c r="N160" s="110"/>
      <c r="O160" s="110"/>
    </row>
    <row r="161" spans="1:15" s="94" customFormat="1" x14ac:dyDescent="0.15">
      <c r="A161" s="110"/>
      <c r="B161" s="110"/>
      <c r="C161" s="219"/>
      <c r="D161" s="222"/>
      <c r="E161" s="219"/>
      <c r="F161" s="219"/>
      <c r="G161" s="110"/>
      <c r="H161" s="179"/>
      <c r="I161" s="216"/>
      <c r="J161" s="110"/>
      <c r="K161" s="110"/>
      <c r="L161" s="110"/>
      <c r="M161" s="110"/>
      <c r="N161" s="110"/>
      <c r="O161" s="110"/>
    </row>
    <row r="162" spans="1:15" s="94" customFormat="1" x14ac:dyDescent="0.15">
      <c r="A162" s="110"/>
      <c r="B162" s="110"/>
      <c r="C162" s="219"/>
      <c r="D162" s="222"/>
      <c r="E162" s="219"/>
      <c r="F162" s="219"/>
      <c r="G162" s="110"/>
      <c r="H162" s="179"/>
      <c r="I162" s="216"/>
      <c r="J162" s="110"/>
      <c r="K162" s="110"/>
      <c r="L162" s="110"/>
      <c r="M162" s="110"/>
      <c r="N162" s="110"/>
      <c r="O162" s="110"/>
    </row>
    <row r="163" spans="1:15" s="94" customFormat="1" x14ac:dyDescent="0.15">
      <c r="A163" s="110"/>
      <c r="B163" s="110"/>
      <c r="C163" s="219"/>
      <c r="D163" s="222"/>
      <c r="E163" s="219"/>
      <c r="F163" s="219"/>
      <c r="G163" s="110"/>
      <c r="H163" s="179"/>
      <c r="I163" s="216"/>
      <c r="J163" s="110"/>
      <c r="K163" s="110"/>
      <c r="L163" s="110"/>
      <c r="M163" s="110"/>
      <c r="N163" s="110"/>
      <c r="O163" s="110"/>
    </row>
    <row r="164" spans="1:15" s="94" customFormat="1" x14ac:dyDescent="0.15">
      <c r="A164" s="110"/>
      <c r="B164" s="110"/>
      <c r="C164" s="219"/>
      <c r="D164" s="222"/>
      <c r="E164" s="219"/>
      <c r="F164" s="219"/>
      <c r="G164" s="110"/>
      <c r="H164" s="179"/>
      <c r="I164" s="216"/>
      <c r="J164" s="110"/>
      <c r="K164" s="110"/>
      <c r="L164" s="110"/>
      <c r="M164" s="110"/>
      <c r="N164" s="110"/>
      <c r="O164" s="110"/>
    </row>
    <row r="165" spans="1:15" s="94" customFormat="1" x14ac:dyDescent="0.15">
      <c r="A165" s="110"/>
      <c r="B165" s="110"/>
      <c r="C165" s="219"/>
      <c r="D165" s="222"/>
      <c r="E165" s="219"/>
      <c r="F165" s="219"/>
      <c r="G165" s="110"/>
      <c r="H165" s="179"/>
      <c r="I165" s="216"/>
      <c r="J165" s="110"/>
      <c r="K165" s="110"/>
      <c r="L165" s="110"/>
      <c r="M165" s="110"/>
      <c r="N165" s="110"/>
      <c r="O165" s="110"/>
    </row>
    <row r="166" spans="1:15" s="94" customFormat="1" x14ac:dyDescent="0.15">
      <c r="A166" s="110"/>
      <c r="B166" s="110"/>
      <c r="C166" s="219"/>
      <c r="D166" s="222"/>
      <c r="E166" s="219"/>
      <c r="F166" s="219"/>
      <c r="G166" s="110"/>
      <c r="H166" s="179"/>
      <c r="I166" s="216"/>
      <c r="J166" s="110"/>
      <c r="K166" s="110"/>
      <c r="L166" s="110"/>
      <c r="M166" s="110"/>
      <c r="N166" s="110"/>
      <c r="O166" s="110"/>
    </row>
    <row r="167" spans="1:15" s="94" customFormat="1" x14ac:dyDescent="0.15">
      <c r="A167" s="110"/>
      <c r="B167" s="110"/>
      <c r="C167" s="219"/>
      <c r="D167" s="222"/>
      <c r="E167" s="219"/>
      <c r="F167" s="219"/>
      <c r="G167" s="110"/>
      <c r="H167" s="179"/>
      <c r="I167" s="216"/>
      <c r="J167" s="110"/>
      <c r="K167" s="110"/>
      <c r="L167" s="110"/>
      <c r="M167" s="110"/>
      <c r="N167" s="110"/>
      <c r="O167" s="110"/>
    </row>
    <row r="168" spans="1:15" s="94" customFormat="1" x14ac:dyDescent="0.15">
      <c r="A168" s="110"/>
      <c r="B168" s="110"/>
      <c r="C168" s="219"/>
      <c r="D168" s="222"/>
      <c r="E168" s="219"/>
      <c r="F168" s="219"/>
      <c r="G168" s="110"/>
      <c r="H168" s="179"/>
      <c r="I168" s="216"/>
      <c r="J168" s="110"/>
      <c r="K168" s="110"/>
      <c r="L168" s="110"/>
      <c r="M168" s="110"/>
      <c r="N168" s="110"/>
      <c r="O168" s="110"/>
    </row>
    <row r="169" spans="1:15" s="94" customFormat="1" x14ac:dyDescent="0.15">
      <c r="A169" s="110"/>
      <c r="B169" s="110"/>
      <c r="C169" s="219"/>
      <c r="D169" s="222"/>
      <c r="E169" s="219"/>
      <c r="F169" s="219"/>
      <c r="G169" s="110"/>
      <c r="H169" s="179"/>
      <c r="I169" s="216"/>
      <c r="J169" s="110"/>
      <c r="K169" s="110"/>
      <c r="L169" s="110"/>
      <c r="M169" s="110"/>
      <c r="N169" s="110"/>
      <c r="O169" s="110"/>
    </row>
    <row r="170" spans="1:15" s="94" customFormat="1" x14ac:dyDescent="0.15">
      <c r="A170" s="110"/>
      <c r="B170" s="110"/>
      <c r="C170" s="219"/>
      <c r="D170" s="222"/>
      <c r="E170" s="219"/>
      <c r="F170" s="219"/>
      <c r="G170" s="110"/>
      <c r="H170" s="179"/>
      <c r="I170" s="216"/>
      <c r="J170" s="110"/>
      <c r="K170" s="110"/>
      <c r="L170" s="110"/>
      <c r="M170" s="110"/>
      <c r="N170" s="110"/>
      <c r="O170" s="110"/>
    </row>
    <row r="171" spans="1:15" s="94" customFormat="1" x14ac:dyDescent="0.15">
      <c r="A171" s="110"/>
      <c r="B171" s="110"/>
      <c r="C171" s="219"/>
      <c r="D171" s="222"/>
      <c r="E171" s="219"/>
      <c r="F171" s="219"/>
      <c r="G171" s="110"/>
      <c r="H171" s="179"/>
      <c r="I171" s="216"/>
      <c r="J171" s="110"/>
      <c r="K171" s="110"/>
      <c r="L171" s="110"/>
      <c r="M171" s="110"/>
      <c r="N171" s="110"/>
      <c r="O171" s="110"/>
    </row>
    <row r="172" spans="1:15" s="94" customFormat="1" x14ac:dyDescent="0.15">
      <c r="A172" s="110"/>
      <c r="B172" s="110"/>
      <c r="C172" s="219"/>
      <c r="D172" s="222"/>
      <c r="E172" s="219"/>
      <c r="F172" s="219"/>
      <c r="G172" s="110"/>
      <c r="H172" s="179"/>
      <c r="I172" s="216"/>
      <c r="J172" s="110"/>
      <c r="K172" s="110"/>
      <c r="L172" s="110"/>
      <c r="M172" s="110"/>
      <c r="N172" s="110"/>
      <c r="O172" s="110"/>
    </row>
    <row r="173" spans="1:15" s="94" customFormat="1" x14ac:dyDescent="0.15">
      <c r="A173" s="110"/>
      <c r="B173" s="110"/>
      <c r="C173" s="219"/>
      <c r="D173" s="222"/>
      <c r="E173" s="219"/>
      <c r="F173" s="219"/>
      <c r="G173" s="110"/>
      <c r="H173" s="179"/>
      <c r="I173" s="216"/>
      <c r="J173" s="110"/>
      <c r="K173" s="110"/>
      <c r="L173" s="110"/>
      <c r="M173" s="110"/>
      <c r="N173" s="110"/>
      <c r="O173" s="110"/>
    </row>
    <row r="174" spans="1:15" s="94" customFormat="1" x14ac:dyDescent="0.15">
      <c r="A174" s="110"/>
      <c r="B174" s="110"/>
      <c r="C174" s="219"/>
      <c r="D174" s="222"/>
      <c r="E174" s="219"/>
      <c r="F174" s="219"/>
      <c r="G174" s="110"/>
      <c r="H174" s="179"/>
      <c r="I174" s="216"/>
      <c r="J174" s="110"/>
      <c r="K174" s="110"/>
      <c r="L174" s="110"/>
      <c r="M174" s="110"/>
      <c r="N174" s="110"/>
      <c r="O174" s="110"/>
    </row>
    <row r="175" spans="1:15" s="94" customFormat="1" x14ac:dyDescent="0.15">
      <c r="A175" s="110"/>
      <c r="B175" s="110"/>
      <c r="C175" s="219"/>
      <c r="D175" s="222"/>
      <c r="E175" s="219"/>
      <c r="F175" s="219"/>
      <c r="G175" s="110"/>
      <c r="H175" s="179"/>
      <c r="I175" s="216"/>
      <c r="J175" s="110"/>
      <c r="K175" s="110"/>
      <c r="L175" s="110"/>
      <c r="M175" s="110"/>
      <c r="N175" s="110"/>
      <c r="O175" s="110"/>
    </row>
    <row r="176" spans="1:15" s="94" customFormat="1" x14ac:dyDescent="0.15">
      <c r="A176" s="110"/>
      <c r="B176" s="110"/>
      <c r="C176" s="219"/>
      <c r="D176" s="222"/>
      <c r="E176" s="219"/>
      <c r="F176" s="219"/>
      <c r="G176" s="110"/>
      <c r="H176" s="179"/>
      <c r="I176" s="216"/>
      <c r="J176" s="110"/>
      <c r="K176" s="110"/>
      <c r="L176" s="110"/>
      <c r="M176" s="110"/>
      <c r="N176" s="110"/>
      <c r="O176" s="110"/>
    </row>
    <row r="177" spans="1:15" s="94" customFormat="1" x14ac:dyDescent="0.15">
      <c r="A177" s="110"/>
      <c r="B177" s="110"/>
      <c r="C177" s="219"/>
      <c r="D177" s="222"/>
      <c r="E177" s="219"/>
      <c r="F177" s="219"/>
      <c r="G177" s="110"/>
      <c r="H177" s="179"/>
      <c r="I177" s="216"/>
      <c r="J177" s="110"/>
      <c r="K177" s="110"/>
      <c r="L177" s="110"/>
      <c r="M177" s="110"/>
      <c r="N177" s="110"/>
      <c r="O177" s="110"/>
    </row>
    <row r="178" spans="1:15" s="94" customFormat="1" x14ac:dyDescent="0.15">
      <c r="A178" s="110"/>
      <c r="B178" s="110"/>
      <c r="C178" s="219"/>
      <c r="D178" s="222"/>
      <c r="E178" s="219"/>
      <c r="F178" s="219"/>
      <c r="G178" s="110"/>
      <c r="H178" s="179"/>
      <c r="I178" s="216"/>
      <c r="J178" s="110"/>
      <c r="K178" s="110"/>
      <c r="L178" s="110"/>
      <c r="M178" s="110"/>
      <c r="N178" s="110"/>
      <c r="O178" s="110"/>
    </row>
    <row r="179" spans="1:15" s="94" customFormat="1" x14ac:dyDescent="0.15">
      <c r="A179" s="110"/>
      <c r="B179" s="110"/>
      <c r="C179" s="219"/>
      <c r="D179" s="222"/>
      <c r="E179" s="219"/>
      <c r="F179" s="219"/>
      <c r="G179" s="110"/>
      <c r="H179" s="179"/>
      <c r="I179" s="216"/>
      <c r="J179" s="110"/>
      <c r="K179" s="110"/>
      <c r="L179" s="110"/>
      <c r="M179" s="110"/>
      <c r="N179" s="110"/>
      <c r="O179" s="110"/>
    </row>
    <row r="180" spans="1:15" s="94" customFormat="1" x14ac:dyDescent="0.15">
      <c r="A180" s="110"/>
      <c r="B180" s="110"/>
      <c r="C180" s="219"/>
      <c r="D180" s="222"/>
      <c r="E180" s="219"/>
      <c r="F180" s="219"/>
      <c r="G180" s="110"/>
      <c r="H180" s="179"/>
      <c r="I180" s="216"/>
      <c r="J180" s="110"/>
      <c r="K180" s="110"/>
      <c r="L180" s="110"/>
      <c r="M180" s="110"/>
      <c r="N180" s="110"/>
      <c r="O180" s="110"/>
    </row>
    <row r="181" spans="1:15" s="94" customFormat="1" x14ac:dyDescent="0.15">
      <c r="A181" s="110"/>
      <c r="B181" s="110"/>
      <c r="C181" s="219"/>
      <c r="D181" s="222"/>
      <c r="E181" s="219"/>
      <c r="F181" s="219"/>
      <c r="G181" s="110"/>
      <c r="H181" s="179"/>
      <c r="I181" s="216"/>
      <c r="J181" s="110"/>
      <c r="K181" s="110"/>
      <c r="L181" s="110"/>
      <c r="M181" s="110"/>
      <c r="N181" s="110"/>
      <c r="O181" s="110"/>
    </row>
    <row r="182" spans="1:15" s="94" customFormat="1" x14ac:dyDescent="0.15">
      <c r="A182" s="110"/>
      <c r="B182" s="110"/>
      <c r="C182" s="219"/>
      <c r="D182" s="222"/>
      <c r="E182" s="219"/>
      <c r="F182" s="219"/>
      <c r="G182" s="110"/>
      <c r="H182" s="179"/>
      <c r="I182" s="216"/>
      <c r="J182" s="110"/>
      <c r="K182" s="110"/>
      <c r="L182" s="110"/>
      <c r="M182" s="110"/>
      <c r="N182" s="110"/>
      <c r="O182" s="110"/>
    </row>
    <row r="183" spans="1:15" s="94" customFormat="1" x14ac:dyDescent="0.15">
      <c r="A183" s="110"/>
      <c r="B183" s="110"/>
      <c r="C183" s="219"/>
      <c r="D183" s="222"/>
      <c r="E183" s="219"/>
      <c r="F183" s="219"/>
      <c r="G183" s="110"/>
      <c r="H183" s="179"/>
      <c r="I183" s="216"/>
      <c r="J183" s="110"/>
      <c r="K183" s="110"/>
      <c r="L183" s="110"/>
      <c r="M183" s="110"/>
      <c r="N183" s="110"/>
      <c r="O183" s="110"/>
    </row>
    <row r="184" spans="1:15" s="94" customFormat="1" x14ac:dyDescent="0.15">
      <c r="A184" s="110"/>
      <c r="B184" s="110"/>
      <c r="C184" s="219"/>
      <c r="D184" s="222"/>
      <c r="E184" s="219"/>
      <c r="F184" s="219"/>
      <c r="G184" s="110"/>
      <c r="H184" s="179"/>
      <c r="I184" s="216"/>
      <c r="J184" s="110"/>
      <c r="K184" s="110"/>
      <c r="L184" s="110"/>
      <c r="M184" s="110"/>
      <c r="N184" s="110"/>
      <c r="O184" s="110"/>
    </row>
    <row r="185" spans="1:15" s="94" customFormat="1" x14ac:dyDescent="0.15">
      <c r="A185" s="110"/>
      <c r="B185" s="110"/>
      <c r="C185" s="219"/>
      <c r="D185" s="222"/>
      <c r="E185" s="219"/>
      <c r="F185" s="219"/>
      <c r="G185" s="110"/>
      <c r="H185" s="179"/>
      <c r="I185" s="216"/>
      <c r="J185" s="110"/>
      <c r="K185" s="110"/>
      <c r="L185" s="110"/>
      <c r="M185" s="110"/>
      <c r="N185" s="110"/>
      <c r="O185" s="110"/>
    </row>
    <row r="186" spans="1:15" s="94" customFormat="1" x14ac:dyDescent="0.15">
      <c r="A186" s="110"/>
      <c r="B186" s="110"/>
      <c r="C186" s="219"/>
      <c r="D186" s="222"/>
      <c r="E186" s="219"/>
      <c r="F186" s="219"/>
      <c r="G186" s="110"/>
      <c r="H186" s="179"/>
      <c r="I186" s="216"/>
      <c r="J186" s="110"/>
      <c r="K186" s="110"/>
      <c r="L186" s="110"/>
      <c r="M186" s="110"/>
      <c r="N186" s="110"/>
      <c r="O186" s="110"/>
    </row>
    <row r="187" spans="1:15" s="94" customFormat="1" x14ac:dyDescent="0.15">
      <c r="A187" s="110"/>
      <c r="B187" s="110"/>
      <c r="C187" s="219"/>
      <c r="D187" s="222"/>
      <c r="E187" s="219"/>
      <c r="F187" s="219"/>
      <c r="G187" s="110"/>
      <c r="H187" s="179"/>
      <c r="I187" s="216"/>
      <c r="J187" s="110"/>
      <c r="K187" s="110"/>
      <c r="L187" s="110"/>
      <c r="M187" s="110"/>
      <c r="N187" s="110"/>
      <c r="O187" s="110"/>
    </row>
    <row r="188" spans="1:15" s="94" customFormat="1" x14ac:dyDescent="0.15">
      <c r="A188" s="110"/>
      <c r="B188" s="110"/>
      <c r="C188" s="219"/>
      <c r="D188" s="222"/>
      <c r="E188" s="219"/>
      <c r="F188" s="219"/>
      <c r="G188" s="110"/>
      <c r="H188" s="179"/>
      <c r="I188" s="216"/>
      <c r="J188" s="110"/>
      <c r="K188" s="110"/>
      <c r="L188" s="110"/>
      <c r="M188" s="110"/>
      <c r="N188" s="110"/>
      <c r="O188" s="110"/>
    </row>
    <row r="189" spans="1:15" s="94" customFormat="1" x14ac:dyDescent="0.15">
      <c r="A189" s="110"/>
      <c r="B189" s="110"/>
      <c r="C189" s="219"/>
      <c r="D189" s="222"/>
      <c r="E189" s="219"/>
      <c r="F189" s="219"/>
      <c r="G189" s="110"/>
      <c r="H189" s="179"/>
      <c r="I189" s="216"/>
      <c r="J189" s="110"/>
      <c r="K189" s="110"/>
      <c r="L189" s="110"/>
      <c r="M189" s="110"/>
      <c r="N189" s="110"/>
      <c r="O189" s="110"/>
    </row>
    <row r="190" spans="1:15" s="94" customFormat="1" x14ac:dyDescent="0.15">
      <c r="A190" s="110"/>
      <c r="B190" s="110"/>
      <c r="C190" s="219"/>
      <c r="D190" s="222"/>
      <c r="E190" s="219"/>
      <c r="F190" s="219"/>
      <c r="G190" s="110"/>
      <c r="H190" s="179"/>
      <c r="I190" s="216"/>
      <c r="J190" s="110"/>
      <c r="K190" s="110"/>
      <c r="L190" s="110"/>
      <c r="M190" s="110"/>
      <c r="N190" s="110"/>
      <c r="O190" s="110"/>
    </row>
    <row r="191" spans="1:15" s="94" customFormat="1" x14ac:dyDescent="0.15">
      <c r="A191" s="110"/>
      <c r="B191" s="110"/>
      <c r="C191" s="219"/>
      <c r="D191" s="222"/>
      <c r="E191" s="219"/>
      <c r="F191" s="219"/>
      <c r="G191" s="110"/>
      <c r="H191" s="179"/>
      <c r="I191" s="216"/>
      <c r="J191" s="110"/>
      <c r="K191" s="110"/>
      <c r="L191" s="110"/>
      <c r="M191" s="110"/>
      <c r="N191" s="110"/>
      <c r="O191" s="110"/>
    </row>
    <row r="192" spans="1:15" s="94" customFormat="1" x14ac:dyDescent="0.15">
      <c r="A192" s="110"/>
      <c r="B192" s="110"/>
      <c r="C192" s="219"/>
      <c r="D192" s="222"/>
      <c r="E192" s="219"/>
      <c r="F192" s="219"/>
      <c r="G192" s="110"/>
      <c r="H192" s="179"/>
      <c r="I192" s="216"/>
      <c r="J192" s="110"/>
      <c r="K192" s="110"/>
      <c r="L192" s="110"/>
      <c r="M192" s="110"/>
      <c r="N192" s="110"/>
      <c r="O192" s="110"/>
    </row>
    <row r="193" spans="1:15" s="94" customFormat="1" x14ac:dyDescent="0.15">
      <c r="A193" s="110"/>
      <c r="B193" s="110"/>
      <c r="C193" s="219"/>
      <c r="D193" s="222"/>
      <c r="E193" s="219"/>
      <c r="F193" s="219"/>
      <c r="G193" s="110"/>
      <c r="H193" s="179"/>
      <c r="I193" s="216"/>
      <c r="J193" s="110"/>
      <c r="K193" s="110"/>
      <c r="L193" s="110"/>
      <c r="M193" s="110"/>
      <c r="N193" s="110"/>
      <c r="O193" s="110"/>
    </row>
    <row r="194" spans="1:15" s="94" customFormat="1" x14ac:dyDescent="0.15">
      <c r="A194" s="110"/>
      <c r="B194" s="110"/>
      <c r="C194" s="219"/>
      <c r="D194" s="222"/>
      <c r="E194" s="219"/>
      <c r="F194" s="219"/>
      <c r="G194" s="110"/>
      <c r="H194" s="179"/>
      <c r="I194" s="216"/>
      <c r="J194" s="110"/>
      <c r="K194" s="110"/>
      <c r="L194" s="110"/>
      <c r="M194" s="110"/>
      <c r="N194" s="110"/>
      <c r="O194" s="110"/>
    </row>
    <row r="195" spans="1:15" s="94" customFormat="1" x14ac:dyDescent="0.15">
      <c r="A195" s="110"/>
      <c r="B195" s="110"/>
      <c r="C195" s="219"/>
      <c r="D195" s="222"/>
      <c r="E195" s="219"/>
      <c r="F195" s="219"/>
      <c r="G195" s="110"/>
      <c r="H195" s="179"/>
      <c r="I195" s="216"/>
      <c r="J195" s="110"/>
      <c r="K195" s="110"/>
      <c r="L195" s="110"/>
      <c r="M195" s="110"/>
      <c r="N195" s="110"/>
      <c r="O195" s="110"/>
    </row>
    <row r="196" spans="1:15" s="94" customFormat="1" x14ac:dyDescent="0.15">
      <c r="A196" s="110"/>
      <c r="B196" s="110"/>
      <c r="C196" s="219"/>
      <c r="D196" s="222"/>
      <c r="E196" s="219"/>
      <c r="F196" s="219"/>
      <c r="G196" s="110"/>
      <c r="H196" s="179"/>
      <c r="I196" s="216"/>
      <c r="J196" s="110"/>
      <c r="K196" s="110"/>
      <c r="L196" s="110"/>
      <c r="M196" s="110"/>
      <c r="N196" s="110"/>
      <c r="O196" s="110"/>
    </row>
    <row r="197" spans="1:15" s="94" customFormat="1" x14ac:dyDescent="0.15">
      <c r="A197" s="110"/>
      <c r="B197" s="110"/>
      <c r="C197" s="219"/>
      <c r="D197" s="222"/>
      <c r="E197" s="219"/>
      <c r="F197" s="219"/>
      <c r="G197" s="110"/>
      <c r="H197" s="179"/>
      <c r="I197" s="216"/>
      <c r="J197" s="110"/>
      <c r="K197" s="110"/>
      <c r="L197" s="110"/>
      <c r="M197" s="110"/>
      <c r="N197" s="110"/>
      <c r="O197" s="110"/>
    </row>
    <row r="198" spans="1:15" s="94" customFormat="1" x14ac:dyDescent="0.15">
      <c r="A198" s="110"/>
      <c r="B198" s="110"/>
      <c r="C198" s="219"/>
      <c r="D198" s="222"/>
      <c r="E198" s="219"/>
      <c r="F198" s="219"/>
      <c r="G198" s="110"/>
      <c r="H198" s="179"/>
      <c r="I198" s="216"/>
      <c r="J198" s="110"/>
      <c r="K198" s="110"/>
      <c r="L198" s="110"/>
      <c r="M198" s="110"/>
      <c r="N198" s="110"/>
      <c r="O198" s="110"/>
    </row>
    <row r="199" spans="1:15" s="94" customFormat="1" x14ac:dyDescent="0.15">
      <c r="A199" s="110"/>
      <c r="B199" s="110"/>
      <c r="C199" s="219"/>
      <c r="D199" s="222"/>
      <c r="E199" s="219"/>
      <c r="F199" s="219"/>
      <c r="G199" s="110"/>
      <c r="H199" s="179"/>
      <c r="I199" s="216"/>
      <c r="J199" s="110"/>
      <c r="K199" s="110"/>
      <c r="L199" s="110"/>
      <c r="M199" s="110"/>
      <c r="N199" s="110"/>
      <c r="O199" s="110"/>
    </row>
    <row r="200" spans="1:15" s="94" customFormat="1" x14ac:dyDescent="0.15">
      <c r="A200" s="110"/>
      <c r="B200" s="110"/>
      <c r="C200" s="219"/>
      <c r="D200" s="222"/>
      <c r="E200" s="219"/>
      <c r="F200" s="219"/>
      <c r="G200" s="110"/>
      <c r="H200" s="179"/>
      <c r="I200" s="216"/>
      <c r="J200" s="110"/>
      <c r="K200" s="110"/>
      <c r="L200" s="110"/>
      <c r="M200" s="110"/>
      <c r="N200" s="110"/>
      <c r="O200" s="110"/>
    </row>
    <row r="201" spans="1:15" s="94" customFormat="1" x14ac:dyDescent="0.15">
      <c r="A201" s="110"/>
      <c r="B201" s="110"/>
      <c r="C201" s="219"/>
      <c r="D201" s="222"/>
      <c r="E201" s="219"/>
      <c r="F201" s="219"/>
      <c r="G201" s="110"/>
      <c r="H201" s="179"/>
      <c r="I201" s="216"/>
      <c r="J201" s="110"/>
      <c r="K201" s="110"/>
      <c r="L201" s="110"/>
      <c r="M201" s="110"/>
      <c r="N201" s="110"/>
      <c r="O201" s="110"/>
    </row>
    <row r="202" spans="1:15" s="94" customFormat="1" x14ac:dyDescent="0.15">
      <c r="A202" s="110"/>
      <c r="B202" s="110"/>
      <c r="C202" s="219"/>
      <c r="D202" s="222"/>
      <c r="E202" s="219"/>
      <c r="F202" s="219"/>
      <c r="G202" s="110"/>
      <c r="H202" s="179"/>
      <c r="I202" s="216"/>
      <c r="J202" s="110"/>
      <c r="K202" s="110"/>
      <c r="L202" s="110"/>
      <c r="M202" s="110"/>
      <c r="N202" s="110"/>
      <c r="O202" s="110"/>
    </row>
    <row r="203" spans="1:15" s="94" customFormat="1" x14ac:dyDescent="0.15">
      <c r="A203" s="110"/>
      <c r="B203" s="110"/>
      <c r="C203" s="219"/>
      <c r="D203" s="222"/>
      <c r="E203" s="219"/>
      <c r="F203" s="219"/>
      <c r="G203" s="110"/>
      <c r="H203" s="179"/>
      <c r="I203" s="216"/>
      <c r="J203" s="110"/>
      <c r="K203" s="110"/>
      <c r="L203" s="110"/>
      <c r="M203" s="110"/>
      <c r="N203" s="110"/>
      <c r="O203" s="110"/>
    </row>
    <row r="204" spans="1:15" s="94" customFormat="1" x14ac:dyDescent="0.15">
      <c r="A204" s="110"/>
      <c r="B204" s="110"/>
      <c r="C204" s="219"/>
      <c r="D204" s="222"/>
      <c r="E204" s="219"/>
      <c r="F204" s="219"/>
      <c r="G204" s="110"/>
      <c r="H204" s="179"/>
      <c r="I204" s="216"/>
      <c r="J204" s="110"/>
      <c r="K204" s="110"/>
      <c r="L204" s="110"/>
      <c r="M204" s="110"/>
      <c r="N204" s="110"/>
      <c r="O204" s="110"/>
    </row>
    <row r="205" spans="1:15" s="94" customFormat="1" x14ac:dyDescent="0.15">
      <c r="A205" s="110"/>
      <c r="B205" s="110"/>
      <c r="C205" s="219"/>
      <c r="D205" s="222"/>
      <c r="E205" s="219"/>
      <c r="F205" s="219"/>
      <c r="G205" s="110"/>
      <c r="H205" s="179"/>
      <c r="I205" s="216"/>
      <c r="J205" s="110"/>
      <c r="K205" s="110"/>
      <c r="L205" s="110"/>
      <c r="M205" s="110"/>
      <c r="N205" s="110"/>
      <c r="O205" s="110"/>
    </row>
    <row r="206" spans="1:15" s="94" customFormat="1" x14ac:dyDescent="0.15">
      <c r="A206" s="110"/>
      <c r="B206" s="110"/>
      <c r="C206" s="219"/>
      <c r="D206" s="222"/>
      <c r="E206" s="219"/>
      <c r="F206" s="219"/>
      <c r="G206" s="110"/>
      <c r="H206" s="179"/>
      <c r="I206" s="216"/>
      <c r="J206" s="110"/>
      <c r="K206" s="110"/>
      <c r="L206" s="110"/>
      <c r="M206" s="110"/>
      <c r="N206" s="110"/>
      <c r="O206" s="110"/>
    </row>
    <row r="207" spans="1:15" s="94" customFormat="1" x14ac:dyDescent="0.15">
      <c r="A207" s="110"/>
      <c r="B207" s="110"/>
      <c r="C207" s="219"/>
      <c r="D207" s="222"/>
      <c r="E207" s="219"/>
      <c r="F207" s="219"/>
      <c r="G207" s="110"/>
      <c r="H207" s="179"/>
      <c r="I207" s="216"/>
      <c r="J207" s="110"/>
      <c r="K207" s="110"/>
      <c r="L207" s="110"/>
      <c r="M207" s="110"/>
      <c r="N207" s="110"/>
      <c r="O207" s="110"/>
    </row>
    <row r="208" spans="1:15" s="94" customFormat="1" x14ac:dyDescent="0.15">
      <c r="A208" s="110"/>
      <c r="B208" s="110"/>
      <c r="C208" s="219"/>
      <c r="D208" s="222"/>
      <c r="E208" s="219"/>
      <c r="F208" s="219"/>
      <c r="G208" s="110"/>
      <c r="H208" s="179"/>
      <c r="I208" s="216"/>
      <c r="J208" s="110"/>
      <c r="K208" s="110"/>
      <c r="L208" s="110"/>
      <c r="M208" s="110"/>
      <c r="N208" s="110"/>
      <c r="O208" s="110"/>
    </row>
    <row r="209" spans="1:15" s="94" customFormat="1" x14ac:dyDescent="0.15">
      <c r="A209" s="110"/>
      <c r="B209" s="110"/>
      <c r="C209" s="219"/>
      <c r="D209" s="222"/>
      <c r="E209" s="219"/>
      <c r="F209" s="219"/>
      <c r="G209" s="110"/>
      <c r="H209" s="179"/>
      <c r="I209" s="216"/>
      <c r="J209" s="110"/>
      <c r="K209" s="110"/>
      <c r="L209" s="110"/>
      <c r="M209" s="110"/>
      <c r="N209" s="110"/>
      <c r="O209" s="110"/>
    </row>
    <row r="210" spans="1:15" s="94" customFormat="1" x14ac:dyDescent="0.15">
      <c r="A210" s="110"/>
      <c r="B210" s="110"/>
      <c r="C210" s="219"/>
      <c r="D210" s="222"/>
      <c r="E210" s="219"/>
      <c r="F210" s="219"/>
      <c r="G210" s="110"/>
      <c r="H210" s="179"/>
      <c r="I210" s="216"/>
      <c r="J210" s="110"/>
      <c r="K210" s="110"/>
      <c r="L210" s="110"/>
      <c r="M210" s="110"/>
      <c r="N210" s="110"/>
      <c r="O210" s="110"/>
    </row>
    <row r="211" spans="1:15" s="94" customFormat="1" x14ac:dyDescent="0.15">
      <c r="A211" s="110"/>
      <c r="B211" s="110"/>
      <c r="C211" s="219"/>
      <c r="D211" s="222"/>
      <c r="E211" s="219"/>
      <c r="F211" s="219"/>
      <c r="G211" s="110"/>
      <c r="H211" s="179"/>
      <c r="I211" s="216"/>
      <c r="J211" s="110"/>
      <c r="K211" s="110"/>
      <c r="L211" s="110"/>
      <c r="M211" s="110"/>
      <c r="N211" s="110"/>
      <c r="O211" s="110"/>
    </row>
    <row r="212" spans="1:15" s="94" customFormat="1" x14ac:dyDescent="0.15">
      <c r="A212" s="110"/>
      <c r="B212" s="110"/>
      <c r="C212" s="219"/>
      <c r="D212" s="222"/>
      <c r="E212" s="219"/>
      <c r="F212" s="219"/>
      <c r="G212" s="110"/>
      <c r="H212" s="179"/>
      <c r="I212" s="216"/>
      <c r="J212" s="110"/>
      <c r="K212" s="110"/>
      <c r="L212" s="110"/>
      <c r="M212" s="110"/>
      <c r="N212" s="110"/>
      <c r="O212" s="110"/>
    </row>
    <row r="213" spans="1:15" s="94" customFormat="1" x14ac:dyDescent="0.15">
      <c r="A213" s="110"/>
      <c r="B213" s="110"/>
      <c r="C213" s="219"/>
      <c r="D213" s="222"/>
      <c r="E213" s="219"/>
      <c r="F213" s="219"/>
      <c r="G213" s="110"/>
      <c r="H213" s="179"/>
      <c r="I213" s="216"/>
      <c r="J213" s="110"/>
      <c r="K213" s="110"/>
      <c r="L213" s="110"/>
      <c r="M213" s="110"/>
      <c r="N213" s="110"/>
      <c r="O213" s="110"/>
    </row>
    <row r="214" spans="1:15" s="94" customFormat="1" x14ac:dyDescent="0.15">
      <c r="A214" s="110"/>
      <c r="B214" s="110"/>
      <c r="C214" s="219"/>
      <c r="D214" s="222"/>
      <c r="E214" s="219"/>
      <c r="F214" s="219"/>
      <c r="G214" s="110"/>
      <c r="H214" s="179"/>
      <c r="I214" s="216"/>
      <c r="J214" s="110"/>
      <c r="K214" s="110"/>
      <c r="L214" s="110"/>
      <c r="M214" s="110"/>
      <c r="N214" s="110"/>
      <c r="O214" s="110"/>
    </row>
    <row r="215" spans="1:15" s="94" customFormat="1" x14ac:dyDescent="0.15">
      <c r="A215" s="110"/>
      <c r="B215" s="110"/>
      <c r="C215" s="219"/>
      <c r="D215" s="222"/>
      <c r="E215" s="219"/>
      <c r="F215" s="219"/>
      <c r="G215" s="110"/>
      <c r="H215" s="179"/>
      <c r="I215" s="216"/>
      <c r="J215" s="110"/>
      <c r="K215" s="110"/>
      <c r="L215" s="110"/>
      <c r="M215" s="110"/>
      <c r="N215" s="110"/>
      <c r="O215" s="110"/>
    </row>
    <row r="216" spans="1:15" s="94" customFormat="1" x14ac:dyDescent="0.15">
      <c r="A216" s="110"/>
      <c r="B216" s="110"/>
      <c r="C216" s="219"/>
      <c r="D216" s="222"/>
      <c r="E216" s="219"/>
      <c r="F216" s="219"/>
      <c r="G216" s="110"/>
      <c r="H216" s="179"/>
      <c r="I216" s="216"/>
      <c r="J216" s="110"/>
      <c r="K216" s="110"/>
      <c r="L216" s="110"/>
      <c r="M216" s="110"/>
      <c r="N216" s="110"/>
      <c r="O216" s="110"/>
    </row>
    <row r="217" spans="1:15" s="94" customFormat="1" x14ac:dyDescent="0.15">
      <c r="A217" s="110"/>
      <c r="B217" s="110"/>
      <c r="C217" s="219"/>
      <c r="D217" s="222"/>
      <c r="E217" s="219"/>
      <c r="F217" s="219"/>
      <c r="G217" s="110"/>
      <c r="H217" s="179"/>
      <c r="I217" s="216"/>
      <c r="J217" s="110"/>
      <c r="K217" s="110"/>
      <c r="L217" s="110"/>
      <c r="M217" s="110"/>
      <c r="N217" s="110"/>
      <c r="O217" s="110"/>
    </row>
    <row r="218" spans="1:15" s="94" customFormat="1" x14ac:dyDescent="0.15">
      <c r="A218" s="110"/>
      <c r="B218" s="110"/>
      <c r="C218" s="219"/>
      <c r="D218" s="222"/>
      <c r="E218" s="219"/>
      <c r="F218" s="219"/>
      <c r="G218" s="110"/>
      <c r="H218" s="179"/>
      <c r="I218" s="216"/>
      <c r="J218" s="110"/>
      <c r="K218" s="110"/>
      <c r="L218" s="110"/>
      <c r="M218" s="110"/>
      <c r="N218" s="110"/>
      <c r="O218" s="110"/>
    </row>
    <row r="219" spans="1:15" s="94" customFormat="1" x14ac:dyDescent="0.15">
      <c r="A219" s="110"/>
      <c r="B219" s="110"/>
      <c r="C219" s="219"/>
      <c r="D219" s="222"/>
      <c r="E219" s="219"/>
      <c r="F219" s="219"/>
      <c r="G219" s="110"/>
      <c r="H219" s="179"/>
      <c r="I219" s="216"/>
      <c r="J219" s="110"/>
      <c r="K219" s="110"/>
      <c r="L219" s="110"/>
      <c r="M219" s="110"/>
      <c r="N219" s="110"/>
      <c r="O219" s="110"/>
    </row>
    <row r="220" spans="1:15" s="94" customFormat="1" x14ac:dyDescent="0.15">
      <c r="A220" s="110"/>
      <c r="B220" s="110"/>
      <c r="C220" s="219"/>
      <c r="D220" s="222"/>
      <c r="E220" s="219"/>
      <c r="F220" s="219"/>
      <c r="G220" s="110"/>
      <c r="H220" s="179"/>
      <c r="I220" s="216"/>
      <c r="J220" s="110"/>
      <c r="K220" s="110"/>
      <c r="L220" s="110"/>
      <c r="M220" s="110"/>
      <c r="N220" s="110"/>
      <c r="O220" s="110"/>
    </row>
    <row r="221" spans="1:15" s="94" customFormat="1" x14ac:dyDescent="0.15">
      <c r="A221" s="110"/>
      <c r="B221" s="110"/>
      <c r="C221" s="219"/>
      <c r="D221" s="222"/>
      <c r="E221" s="219"/>
      <c r="F221" s="219"/>
      <c r="G221" s="110"/>
      <c r="H221" s="179"/>
      <c r="I221" s="216"/>
      <c r="J221" s="110"/>
      <c r="K221" s="110"/>
      <c r="L221" s="110"/>
      <c r="M221" s="110"/>
      <c r="N221" s="110"/>
      <c r="O221" s="110"/>
    </row>
    <row r="222" spans="1:15" s="94" customFormat="1" x14ac:dyDescent="0.15">
      <c r="A222" s="110"/>
      <c r="B222" s="110"/>
      <c r="C222" s="219"/>
      <c r="D222" s="222"/>
      <c r="E222" s="219"/>
      <c r="F222" s="219"/>
      <c r="G222" s="110"/>
      <c r="H222" s="179"/>
      <c r="I222" s="216"/>
      <c r="J222" s="110"/>
      <c r="K222" s="110"/>
      <c r="L222" s="110"/>
      <c r="M222" s="110"/>
      <c r="N222" s="110"/>
      <c r="O222" s="110"/>
    </row>
    <row r="223" spans="1:15" s="94" customFormat="1" x14ac:dyDescent="0.15">
      <c r="A223" s="110"/>
      <c r="B223" s="110"/>
      <c r="C223" s="219"/>
      <c r="D223" s="222"/>
      <c r="E223" s="219"/>
      <c r="F223" s="219"/>
      <c r="G223" s="110"/>
      <c r="H223" s="179"/>
      <c r="I223" s="216"/>
      <c r="J223" s="110"/>
      <c r="K223" s="110"/>
      <c r="L223" s="110"/>
      <c r="M223" s="110"/>
      <c r="N223" s="110"/>
      <c r="O223" s="110"/>
    </row>
    <row r="224" spans="1:15" s="94" customFormat="1" x14ac:dyDescent="0.15">
      <c r="A224" s="110"/>
      <c r="B224" s="110"/>
      <c r="C224" s="219"/>
      <c r="D224" s="222"/>
      <c r="E224" s="219"/>
      <c r="F224" s="219"/>
      <c r="G224" s="110"/>
      <c r="H224" s="179"/>
      <c r="I224" s="216"/>
      <c r="J224" s="110"/>
      <c r="K224" s="110"/>
      <c r="L224" s="110"/>
      <c r="M224" s="110"/>
      <c r="N224" s="110"/>
      <c r="O224" s="110"/>
    </row>
    <row r="225" spans="1:15" s="94" customFormat="1" x14ac:dyDescent="0.15">
      <c r="A225" s="110"/>
      <c r="B225" s="110"/>
      <c r="C225" s="219"/>
      <c r="D225" s="222"/>
      <c r="E225" s="219"/>
      <c r="F225" s="219"/>
      <c r="G225" s="110"/>
      <c r="H225" s="179"/>
      <c r="I225" s="216"/>
      <c r="J225" s="110"/>
      <c r="K225" s="110"/>
      <c r="L225" s="110"/>
      <c r="M225" s="110"/>
      <c r="N225" s="110"/>
      <c r="O225" s="110"/>
    </row>
    <row r="226" spans="1:15" s="94" customFormat="1" x14ac:dyDescent="0.15">
      <c r="A226" s="110"/>
      <c r="B226" s="110"/>
      <c r="C226" s="219"/>
      <c r="D226" s="222"/>
      <c r="E226" s="219"/>
      <c r="F226" s="219"/>
      <c r="G226" s="110"/>
      <c r="H226" s="179"/>
      <c r="I226" s="216"/>
      <c r="J226" s="110"/>
      <c r="K226" s="110"/>
      <c r="L226" s="110"/>
      <c r="M226" s="110"/>
      <c r="N226" s="110"/>
      <c r="O226" s="110"/>
    </row>
    <row r="227" spans="1:15" s="94" customFormat="1" x14ac:dyDescent="0.15">
      <c r="A227" s="110"/>
      <c r="B227" s="110"/>
      <c r="C227" s="219"/>
      <c r="D227" s="222"/>
      <c r="E227" s="219"/>
      <c r="F227" s="219"/>
      <c r="G227" s="110"/>
      <c r="H227" s="179"/>
      <c r="I227" s="216"/>
      <c r="J227" s="110"/>
      <c r="K227" s="110"/>
      <c r="L227" s="110"/>
      <c r="M227" s="110"/>
      <c r="N227" s="110"/>
      <c r="O227" s="110"/>
    </row>
    <row r="228" spans="1:15" s="94" customFormat="1" x14ac:dyDescent="0.15">
      <c r="A228" s="110"/>
      <c r="B228" s="110"/>
      <c r="C228" s="219"/>
      <c r="D228" s="222"/>
      <c r="E228" s="219"/>
      <c r="F228" s="219"/>
      <c r="G228" s="110"/>
      <c r="H228" s="179"/>
      <c r="I228" s="216"/>
      <c r="J228" s="110"/>
      <c r="K228" s="110"/>
      <c r="L228" s="110"/>
      <c r="M228" s="110"/>
      <c r="N228" s="110"/>
      <c r="O228" s="110"/>
    </row>
    <row r="229" spans="1:15" s="94" customFormat="1" x14ac:dyDescent="0.15">
      <c r="A229" s="110"/>
      <c r="B229" s="110"/>
      <c r="C229" s="219"/>
      <c r="D229" s="222"/>
      <c r="E229" s="219"/>
      <c r="F229" s="219"/>
      <c r="G229" s="110"/>
      <c r="H229" s="179"/>
      <c r="I229" s="216"/>
      <c r="J229" s="110"/>
      <c r="K229" s="110"/>
      <c r="L229" s="110"/>
      <c r="M229" s="110"/>
      <c r="N229" s="110"/>
      <c r="O229" s="110"/>
    </row>
    <row r="230" spans="1:15" s="94" customFormat="1" x14ac:dyDescent="0.15">
      <c r="A230" s="110"/>
      <c r="B230" s="110"/>
      <c r="C230" s="219"/>
      <c r="D230" s="222"/>
      <c r="E230" s="219"/>
      <c r="F230" s="219"/>
      <c r="G230" s="110"/>
      <c r="H230" s="179"/>
      <c r="I230" s="216"/>
      <c r="J230" s="110"/>
      <c r="K230" s="110"/>
      <c r="L230" s="110"/>
      <c r="M230" s="110"/>
      <c r="N230" s="110"/>
      <c r="O230" s="110"/>
    </row>
    <row r="231" spans="1:15" s="94" customFormat="1" x14ac:dyDescent="0.15">
      <c r="A231" s="110"/>
      <c r="B231" s="110"/>
      <c r="C231" s="219"/>
      <c r="D231" s="222"/>
      <c r="E231" s="219"/>
      <c r="F231" s="219"/>
      <c r="G231" s="110"/>
      <c r="H231" s="179"/>
      <c r="I231" s="216"/>
      <c r="J231" s="110"/>
      <c r="K231" s="110"/>
      <c r="L231" s="110"/>
      <c r="M231" s="110"/>
      <c r="N231" s="110"/>
      <c r="O231" s="110"/>
    </row>
    <row r="232" spans="1:15" s="94" customFormat="1" x14ac:dyDescent="0.15">
      <c r="A232" s="110"/>
      <c r="B232" s="110"/>
      <c r="C232" s="219"/>
      <c r="D232" s="222"/>
      <c r="E232" s="219"/>
      <c r="F232" s="219"/>
      <c r="G232" s="110"/>
      <c r="H232" s="179"/>
      <c r="I232" s="216"/>
      <c r="J232" s="110"/>
      <c r="K232" s="110"/>
      <c r="L232" s="110"/>
      <c r="M232" s="110"/>
      <c r="N232" s="110"/>
      <c r="O232" s="110"/>
    </row>
    <row r="233" spans="1:15" s="94" customFormat="1" x14ac:dyDescent="0.15">
      <c r="A233" s="110"/>
      <c r="B233" s="110"/>
      <c r="C233" s="219"/>
      <c r="D233" s="222"/>
      <c r="E233" s="219"/>
      <c r="F233" s="219"/>
      <c r="G233" s="110"/>
      <c r="H233" s="179"/>
      <c r="I233" s="216"/>
      <c r="J233" s="110"/>
      <c r="K233" s="110"/>
      <c r="L233" s="110"/>
      <c r="M233" s="110"/>
      <c r="N233" s="110"/>
      <c r="O233" s="110"/>
    </row>
    <row r="234" spans="1:15" s="94" customFormat="1" x14ac:dyDescent="0.15">
      <c r="A234" s="110"/>
      <c r="B234" s="110"/>
      <c r="C234" s="219"/>
      <c r="D234" s="222"/>
      <c r="E234" s="219"/>
      <c r="F234" s="219"/>
      <c r="G234" s="110"/>
      <c r="H234" s="179"/>
      <c r="I234" s="216"/>
      <c r="J234" s="110"/>
      <c r="K234" s="110"/>
      <c r="L234" s="110"/>
      <c r="M234" s="110"/>
      <c r="N234" s="110"/>
      <c r="O234" s="110"/>
    </row>
    <row r="235" spans="1:15" s="94" customFormat="1" x14ac:dyDescent="0.15">
      <c r="A235" s="110"/>
      <c r="B235" s="110"/>
      <c r="C235" s="219"/>
      <c r="D235" s="222"/>
      <c r="E235" s="219"/>
      <c r="F235" s="219"/>
      <c r="G235" s="110"/>
      <c r="H235" s="179"/>
      <c r="I235" s="216"/>
      <c r="J235" s="110"/>
      <c r="K235" s="110"/>
      <c r="L235" s="110"/>
      <c r="M235" s="110"/>
      <c r="N235" s="110"/>
      <c r="O235" s="110"/>
    </row>
    <row r="236" spans="1:15" s="94" customFormat="1" x14ac:dyDescent="0.15">
      <c r="A236" s="110"/>
      <c r="B236" s="110"/>
      <c r="C236" s="219"/>
      <c r="D236" s="222"/>
      <c r="E236" s="219"/>
      <c r="F236" s="219"/>
      <c r="G236" s="110"/>
      <c r="H236" s="179"/>
      <c r="I236" s="216"/>
      <c r="J236" s="110"/>
      <c r="K236" s="110"/>
      <c r="L236" s="110"/>
      <c r="M236" s="110"/>
      <c r="N236" s="110"/>
      <c r="O236" s="110"/>
    </row>
    <row r="237" spans="1:15" s="94" customFormat="1" x14ac:dyDescent="0.15">
      <c r="A237" s="110"/>
      <c r="B237" s="110"/>
      <c r="C237" s="219"/>
      <c r="D237" s="222"/>
      <c r="E237" s="219"/>
      <c r="F237" s="219"/>
      <c r="G237" s="110"/>
      <c r="H237" s="179"/>
      <c r="I237" s="216"/>
      <c r="J237" s="110"/>
      <c r="K237" s="110"/>
      <c r="L237" s="110"/>
      <c r="M237" s="110"/>
      <c r="N237" s="110"/>
      <c r="O237" s="110"/>
    </row>
    <row r="238" spans="1:15" s="94" customFormat="1" x14ac:dyDescent="0.15">
      <c r="A238" s="110"/>
      <c r="B238" s="110"/>
      <c r="C238" s="219"/>
      <c r="D238" s="222"/>
      <c r="E238" s="219"/>
      <c r="F238" s="219"/>
      <c r="G238" s="110"/>
      <c r="H238" s="179"/>
      <c r="I238" s="216"/>
      <c r="J238" s="110"/>
      <c r="K238" s="110"/>
      <c r="L238" s="110"/>
      <c r="M238" s="110"/>
      <c r="N238" s="110"/>
      <c r="O238" s="110"/>
    </row>
    <row r="239" spans="1:15" s="94" customFormat="1" x14ac:dyDescent="0.15">
      <c r="A239" s="110"/>
      <c r="B239" s="110"/>
      <c r="C239" s="219"/>
      <c r="D239" s="222"/>
      <c r="E239" s="219"/>
      <c r="F239" s="219"/>
      <c r="G239" s="110"/>
      <c r="H239" s="179"/>
      <c r="I239" s="216"/>
      <c r="J239" s="110"/>
      <c r="K239" s="110"/>
      <c r="L239" s="110"/>
      <c r="M239" s="110"/>
      <c r="N239" s="110"/>
      <c r="O239" s="110"/>
    </row>
    <row r="240" spans="1:15" s="94" customFormat="1" x14ac:dyDescent="0.15">
      <c r="A240" s="110"/>
      <c r="B240" s="110"/>
      <c r="C240" s="219"/>
      <c r="D240" s="222"/>
      <c r="E240" s="219"/>
      <c r="F240" s="219"/>
      <c r="G240" s="110"/>
      <c r="H240" s="179"/>
      <c r="I240" s="216"/>
      <c r="J240" s="110"/>
      <c r="K240" s="110"/>
      <c r="L240" s="110"/>
      <c r="M240" s="110"/>
      <c r="N240" s="110"/>
      <c r="O240" s="110"/>
    </row>
    <row r="241" spans="1:15" s="94" customFormat="1" x14ac:dyDescent="0.15">
      <c r="A241" s="110"/>
      <c r="B241" s="110"/>
      <c r="C241" s="219"/>
      <c r="D241" s="222"/>
      <c r="E241" s="219"/>
      <c r="F241" s="219"/>
      <c r="G241" s="110"/>
      <c r="H241" s="179"/>
      <c r="I241" s="216"/>
      <c r="J241" s="110"/>
      <c r="K241" s="110"/>
      <c r="L241" s="110"/>
      <c r="M241" s="110"/>
      <c r="N241" s="110"/>
      <c r="O241" s="110"/>
    </row>
    <row r="242" spans="1:15" s="94" customFormat="1" x14ac:dyDescent="0.15">
      <c r="A242" s="110"/>
      <c r="B242" s="110"/>
      <c r="C242" s="219"/>
      <c r="D242" s="222"/>
      <c r="E242" s="219"/>
      <c r="F242" s="219"/>
      <c r="G242" s="110"/>
      <c r="H242" s="179"/>
      <c r="I242" s="216"/>
      <c r="J242" s="110"/>
      <c r="K242" s="110"/>
      <c r="L242" s="110"/>
      <c r="M242" s="110"/>
      <c r="N242" s="110"/>
      <c r="O242" s="110"/>
    </row>
    <row r="243" spans="1:15" s="94" customFormat="1" x14ac:dyDescent="0.15">
      <c r="A243" s="110"/>
      <c r="B243" s="110"/>
      <c r="C243" s="219"/>
      <c r="D243" s="222"/>
      <c r="E243" s="219"/>
      <c r="F243" s="219"/>
      <c r="G243" s="110"/>
      <c r="H243" s="179"/>
      <c r="I243" s="216"/>
      <c r="J243" s="110"/>
      <c r="K243" s="110"/>
      <c r="L243" s="110"/>
      <c r="M243" s="110"/>
      <c r="N243" s="110"/>
      <c r="O243" s="110"/>
    </row>
    <row r="244" spans="1:15" s="94" customFormat="1" x14ac:dyDescent="0.15">
      <c r="A244" s="110"/>
      <c r="B244" s="110"/>
      <c r="C244" s="219"/>
      <c r="D244" s="222"/>
      <c r="E244" s="219"/>
      <c r="F244" s="219"/>
      <c r="G244" s="110"/>
      <c r="H244" s="179"/>
      <c r="I244" s="216"/>
      <c r="J244" s="110"/>
      <c r="K244" s="110"/>
      <c r="L244" s="110"/>
      <c r="M244" s="110"/>
      <c r="N244" s="110"/>
      <c r="O244" s="110"/>
    </row>
    <row r="245" spans="1:15" s="94" customFormat="1" x14ac:dyDescent="0.15">
      <c r="A245" s="110"/>
      <c r="B245" s="110"/>
      <c r="C245" s="219"/>
      <c r="D245" s="222"/>
      <c r="E245" s="219"/>
      <c r="F245" s="219"/>
      <c r="G245" s="110"/>
      <c r="H245" s="179"/>
      <c r="I245" s="216"/>
      <c r="J245" s="110"/>
      <c r="K245" s="110"/>
      <c r="L245" s="110"/>
      <c r="M245" s="110"/>
      <c r="N245" s="110"/>
      <c r="O245" s="110"/>
    </row>
    <row r="246" spans="1:15" s="94" customFormat="1" x14ac:dyDescent="0.15">
      <c r="A246" s="110"/>
      <c r="B246" s="110"/>
      <c r="C246" s="219"/>
      <c r="D246" s="222"/>
      <c r="E246" s="219"/>
      <c r="F246" s="219"/>
      <c r="G246" s="110"/>
      <c r="H246" s="179"/>
      <c r="I246" s="216"/>
      <c r="J246" s="110"/>
      <c r="K246" s="110"/>
      <c r="L246" s="110"/>
      <c r="M246" s="110"/>
      <c r="N246" s="110"/>
      <c r="O246" s="110"/>
    </row>
    <row r="247" spans="1:15" s="94" customFormat="1" x14ac:dyDescent="0.15">
      <c r="A247" s="110"/>
      <c r="B247" s="110"/>
      <c r="C247" s="219"/>
      <c r="D247" s="222"/>
      <c r="E247" s="219"/>
      <c r="F247" s="219"/>
      <c r="G247" s="110"/>
      <c r="H247" s="179"/>
      <c r="I247" s="216"/>
      <c r="J247" s="110"/>
      <c r="K247" s="110"/>
      <c r="L247" s="110"/>
      <c r="M247" s="110"/>
      <c r="N247" s="110"/>
      <c r="O247" s="110"/>
    </row>
    <row r="248" spans="1:15" s="94" customFormat="1" x14ac:dyDescent="0.15">
      <c r="A248" s="110"/>
      <c r="B248" s="110"/>
      <c r="C248" s="219"/>
      <c r="D248" s="222"/>
      <c r="E248" s="219"/>
      <c r="F248" s="219"/>
      <c r="G248" s="110"/>
      <c r="H248" s="179"/>
      <c r="I248" s="216"/>
      <c r="J248" s="110"/>
      <c r="K248" s="110"/>
      <c r="L248" s="110"/>
      <c r="M248" s="110"/>
      <c r="N248" s="110"/>
      <c r="O248" s="110"/>
    </row>
    <row r="249" spans="1:15" s="94" customFormat="1" x14ac:dyDescent="0.15">
      <c r="A249" s="110"/>
      <c r="B249" s="110"/>
      <c r="C249" s="219"/>
      <c r="D249" s="222"/>
      <c r="E249" s="219"/>
      <c r="F249" s="219"/>
      <c r="G249" s="110"/>
      <c r="H249" s="179"/>
      <c r="I249" s="216"/>
      <c r="J249" s="110"/>
      <c r="K249" s="110"/>
      <c r="L249" s="110"/>
      <c r="M249" s="110"/>
      <c r="N249" s="110"/>
      <c r="O249" s="110"/>
    </row>
    <row r="250" spans="1:15" s="94" customFormat="1" x14ac:dyDescent="0.15">
      <c r="A250" s="110"/>
      <c r="B250" s="110"/>
      <c r="C250" s="219"/>
      <c r="D250" s="222"/>
      <c r="E250" s="219"/>
      <c r="F250" s="219"/>
      <c r="G250" s="110"/>
      <c r="H250" s="179"/>
      <c r="I250" s="216"/>
      <c r="J250" s="110"/>
      <c r="K250" s="110"/>
      <c r="L250" s="110"/>
      <c r="M250" s="110"/>
      <c r="N250" s="110"/>
      <c r="O250" s="110"/>
    </row>
    <row r="251" spans="1:15" s="94" customFormat="1" x14ac:dyDescent="0.15">
      <c r="A251" s="110"/>
      <c r="B251" s="110"/>
      <c r="C251" s="219"/>
      <c r="D251" s="222"/>
      <c r="E251" s="219"/>
      <c r="F251" s="219"/>
      <c r="G251" s="110"/>
      <c r="H251" s="179"/>
      <c r="I251" s="216"/>
      <c r="J251" s="110"/>
      <c r="K251" s="110"/>
      <c r="L251" s="110"/>
      <c r="M251" s="110"/>
      <c r="N251" s="110"/>
      <c r="O251" s="110"/>
    </row>
    <row r="252" spans="1:15" s="94" customFormat="1" x14ac:dyDescent="0.15">
      <c r="A252" s="110"/>
      <c r="B252" s="110"/>
      <c r="C252" s="219"/>
      <c r="D252" s="222"/>
      <c r="E252" s="219"/>
      <c r="F252" s="219"/>
      <c r="G252" s="110"/>
      <c r="H252" s="179"/>
      <c r="I252" s="216"/>
      <c r="J252" s="110"/>
      <c r="K252" s="110"/>
      <c r="L252" s="110"/>
      <c r="M252" s="110"/>
      <c r="N252" s="110"/>
      <c r="O252" s="110"/>
    </row>
    <row r="253" spans="1:15" s="94" customFormat="1" x14ac:dyDescent="0.15">
      <c r="A253" s="110"/>
      <c r="B253" s="110"/>
      <c r="C253" s="219"/>
      <c r="D253" s="222"/>
      <c r="E253" s="219"/>
      <c r="F253" s="219"/>
      <c r="G253" s="110"/>
      <c r="H253" s="179"/>
      <c r="I253" s="216"/>
      <c r="J253" s="110"/>
      <c r="K253" s="110"/>
      <c r="L253" s="110"/>
      <c r="M253" s="110"/>
      <c r="N253" s="110"/>
      <c r="O253" s="110"/>
    </row>
    <row r="254" spans="1:15" s="94" customFormat="1" x14ac:dyDescent="0.15">
      <c r="A254" s="110"/>
      <c r="B254" s="110"/>
      <c r="C254" s="219"/>
      <c r="D254" s="222"/>
      <c r="E254" s="219"/>
      <c r="F254" s="219"/>
      <c r="G254" s="110"/>
      <c r="H254" s="179"/>
      <c r="I254" s="216"/>
      <c r="J254" s="110"/>
      <c r="K254" s="110"/>
      <c r="L254" s="110"/>
      <c r="M254" s="110"/>
      <c r="N254" s="110"/>
      <c r="O254" s="110"/>
    </row>
    <row r="255" spans="1:15" s="94" customFormat="1" x14ac:dyDescent="0.15">
      <c r="A255" s="110"/>
      <c r="B255" s="110"/>
      <c r="C255" s="219"/>
      <c r="D255" s="222"/>
      <c r="E255" s="219"/>
      <c r="F255" s="219"/>
      <c r="G255" s="110"/>
      <c r="H255" s="179"/>
      <c r="I255" s="216"/>
      <c r="J255" s="110"/>
      <c r="K255" s="110"/>
      <c r="L255" s="110"/>
      <c r="M255" s="110"/>
      <c r="N255" s="110"/>
      <c r="O255" s="110"/>
    </row>
    <row r="256" spans="1:15" s="94" customFormat="1" x14ac:dyDescent="0.15">
      <c r="A256" s="110"/>
      <c r="B256" s="110"/>
      <c r="C256" s="219"/>
      <c r="D256" s="222"/>
      <c r="E256" s="219"/>
      <c r="F256" s="219"/>
      <c r="G256" s="110"/>
      <c r="H256" s="179"/>
      <c r="I256" s="216"/>
      <c r="J256" s="110"/>
      <c r="K256" s="110"/>
      <c r="L256" s="110"/>
      <c r="M256" s="110"/>
      <c r="N256" s="110"/>
      <c r="O256" s="110"/>
    </row>
    <row r="257" spans="1:15" s="94" customFormat="1" x14ac:dyDescent="0.15">
      <c r="A257" s="110"/>
      <c r="B257" s="110"/>
      <c r="C257" s="219"/>
      <c r="D257" s="222"/>
      <c r="E257" s="219"/>
      <c r="F257" s="219"/>
      <c r="G257" s="110"/>
      <c r="H257" s="179"/>
      <c r="I257" s="216"/>
      <c r="J257" s="110"/>
      <c r="K257" s="110"/>
      <c r="L257" s="110"/>
      <c r="M257" s="110"/>
      <c r="N257" s="110"/>
      <c r="O257" s="110"/>
    </row>
    <row r="258" spans="1:15" s="94" customFormat="1" x14ac:dyDescent="0.15">
      <c r="A258" s="110"/>
      <c r="B258" s="110"/>
      <c r="C258" s="219"/>
      <c r="D258" s="222"/>
      <c r="E258" s="219"/>
      <c r="F258" s="219"/>
      <c r="G258" s="110"/>
      <c r="H258" s="179"/>
      <c r="I258" s="216"/>
      <c r="J258" s="110"/>
      <c r="K258" s="110"/>
      <c r="L258" s="110"/>
      <c r="M258" s="110"/>
      <c r="N258" s="110"/>
      <c r="O258" s="110"/>
    </row>
    <row r="259" spans="1:15" s="94" customFormat="1" x14ac:dyDescent="0.15">
      <c r="A259" s="110"/>
      <c r="B259" s="110"/>
      <c r="C259" s="219"/>
      <c r="D259" s="222"/>
      <c r="E259" s="219"/>
      <c r="F259" s="219"/>
      <c r="G259" s="110"/>
      <c r="H259" s="179"/>
      <c r="I259" s="216"/>
      <c r="J259" s="110"/>
      <c r="K259" s="110"/>
      <c r="L259" s="110"/>
      <c r="M259" s="110"/>
      <c r="N259" s="110"/>
      <c r="O259" s="110"/>
    </row>
    <row r="260" spans="1:15" s="94" customFormat="1" x14ac:dyDescent="0.15">
      <c r="A260" s="110"/>
      <c r="B260" s="110"/>
      <c r="C260" s="219"/>
      <c r="D260" s="222"/>
      <c r="E260" s="219"/>
      <c r="F260" s="219"/>
      <c r="G260" s="110"/>
      <c r="H260" s="179"/>
      <c r="I260" s="216"/>
      <c r="J260" s="110"/>
      <c r="K260" s="110"/>
      <c r="L260" s="110"/>
      <c r="M260" s="110"/>
      <c r="N260" s="110"/>
      <c r="O260" s="110"/>
    </row>
    <row r="261" spans="1:15" s="94" customFormat="1" x14ac:dyDescent="0.15">
      <c r="A261" s="110"/>
      <c r="B261" s="110"/>
      <c r="C261" s="219"/>
      <c r="D261" s="222"/>
      <c r="E261" s="219"/>
      <c r="F261" s="219"/>
      <c r="G261" s="110"/>
      <c r="H261" s="179"/>
      <c r="I261" s="216"/>
      <c r="J261" s="110"/>
      <c r="K261" s="110"/>
      <c r="L261" s="110"/>
      <c r="M261" s="110"/>
      <c r="N261" s="110"/>
      <c r="O261" s="110"/>
    </row>
    <row r="262" spans="1:15" s="94" customFormat="1" x14ac:dyDescent="0.15">
      <c r="A262" s="110"/>
      <c r="B262" s="110"/>
      <c r="C262" s="219"/>
      <c r="D262" s="222"/>
      <c r="E262" s="219"/>
      <c r="F262" s="219"/>
      <c r="G262" s="110"/>
      <c r="H262" s="179"/>
      <c r="I262" s="216"/>
      <c r="J262" s="110"/>
      <c r="K262" s="110"/>
      <c r="L262" s="110"/>
      <c r="M262" s="110"/>
      <c r="N262" s="110"/>
      <c r="O262" s="110"/>
    </row>
    <row r="263" spans="1:15" s="94" customFormat="1" x14ac:dyDescent="0.15">
      <c r="A263" s="110"/>
      <c r="B263" s="110"/>
      <c r="C263" s="219"/>
      <c r="D263" s="222"/>
      <c r="E263" s="219"/>
      <c r="F263" s="219"/>
      <c r="G263" s="110"/>
      <c r="H263" s="179"/>
      <c r="I263" s="216"/>
      <c r="J263" s="110"/>
      <c r="K263" s="110"/>
      <c r="L263" s="110"/>
      <c r="M263" s="110"/>
      <c r="N263" s="110"/>
      <c r="O263" s="110"/>
    </row>
    <row r="264" spans="1:15" s="94" customFormat="1" x14ac:dyDescent="0.15">
      <c r="A264" s="110"/>
      <c r="B264" s="110"/>
      <c r="C264" s="219"/>
      <c r="D264" s="222"/>
      <c r="E264" s="219"/>
      <c r="F264" s="219"/>
      <c r="G264" s="110"/>
      <c r="H264" s="179"/>
      <c r="I264" s="216"/>
      <c r="J264" s="110"/>
      <c r="K264" s="110"/>
      <c r="L264" s="110"/>
      <c r="M264" s="110"/>
      <c r="N264" s="110"/>
      <c r="O264" s="110"/>
    </row>
    <row r="265" spans="1:15" s="94" customFormat="1" x14ac:dyDescent="0.15">
      <c r="A265" s="110"/>
      <c r="B265" s="110"/>
      <c r="C265" s="219"/>
      <c r="D265" s="222"/>
      <c r="E265" s="219"/>
      <c r="F265" s="219"/>
      <c r="G265" s="110"/>
      <c r="H265" s="179"/>
      <c r="I265" s="216"/>
      <c r="J265" s="110"/>
      <c r="K265" s="110"/>
      <c r="L265" s="110"/>
      <c r="M265" s="110"/>
      <c r="N265" s="110"/>
      <c r="O265" s="110"/>
    </row>
    <row r="266" spans="1:15" s="94" customFormat="1" x14ac:dyDescent="0.15">
      <c r="A266" s="110"/>
      <c r="B266" s="110"/>
      <c r="C266" s="219"/>
      <c r="D266" s="222"/>
      <c r="E266" s="219"/>
      <c r="F266" s="219"/>
      <c r="G266" s="110"/>
      <c r="H266" s="179"/>
      <c r="I266" s="216"/>
      <c r="J266" s="110"/>
      <c r="K266" s="110"/>
      <c r="L266" s="110"/>
      <c r="M266" s="110"/>
      <c r="N266" s="110"/>
      <c r="O266" s="110"/>
    </row>
    <row r="267" spans="1:15" s="94" customFormat="1" x14ac:dyDescent="0.15">
      <c r="A267" s="110"/>
      <c r="B267" s="110"/>
      <c r="C267" s="219"/>
      <c r="D267" s="222"/>
      <c r="E267" s="219"/>
      <c r="F267" s="219"/>
      <c r="G267" s="110"/>
      <c r="H267" s="179"/>
      <c r="I267" s="216"/>
      <c r="J267" s="110"/>
      <c r="K267" s="110"/>
      <c r="L267" s="110"/>
      <c r="M267" s="110"/>
      <c r="N267" s="110"/>
      <c r="O267" s="110"/>
    </row>
    <row r="268" spans="1:15" s="94" customFormat="1" x14ac:dyDescent="0.15">
      <c r="A268" s="110"/>
      <c r="B268" s="110"/>
      <c r="C268" s="219"/>
      <c r="D268" s="222"/>
      <c r="E268" s="219"/>
      <c r="F268" s="219"/>
      <c r="G268" s="110"/>
      <c r="H268" s="179"/>
      <c r="I268" s="216"/>
      <c r="J268" s="110"/>
      <c r="K268" s="110"/>
      <c r="L268" s="110"/>
      <c r="M268" s="110"/>
      <c r="N268" s="110"/>
      <c r="O268" s="110"/>
    </row>
    <row r="269" spans="1:15" s="94" customFormat="1" x14ac:dyDescent="0.15">
      <c r="A269" s="110"/>
      <c r="B269" s="110"/>
      <c r="C269" s="219"/>
      <c r="D269" s="222"/>
      <c r="E269" s="219"/>
      <c r="F269" s="219"/>
      <c r="G269" s="110"/>
      <c r="H269" s="179"/>
      <c r="I269" s="216"/>
      <c r="J269" s="110"/>
      <c r="K269" s="110"/>
      <c r="L269" s="110"/>
      <c r="M269" s="110"/>
      <c r="N269" s="110"/>
      <c r="O269" s="110"/>
    </row>
    <row r="270" spans="1:15" s="94" customFormat="1" x14ac:dyDescent="0.15">
      <c r="A270" s="110"/>
      <c r="B270" s="110"/>
      <c r="C270" s="219"/>
      <c r="D270" s="222"/>
      <c r="E270" s="219"/>
      <c r="F270" s="219"/>
      <c r="G270" s="110"/>
      <c r="H270" s="179"/>
      <c r="I270" s="216"/>
      <c r="J270" s="110"/>
      <c r="K270" s="110"/>
      <c r="L270" s="110"/>
      <c r="M270" s="110"/>
      <c r="N270" s="110"/>
      <c r="O270" s="110"/>
    </row>
    <row r="271" spans="1:15" s="94" customFormat="1" x14ac:dyDescent="0.15">
      <c r="A271" s="110"/>
      <c r="B271" s="110"/>
      <c r="C271" s="219"/>
      <c r="D271" s="222"/>
      <c r="E271" s="219"/>
      <c r="F271" s="219"/>
      <c r="G271" s="110"/>
      <c r="H271" s="179"/>
      <c r="I271" s="216"/>
      <c r="J271" s="110"/>
      <c r="K271" s="110"/>
      <c r="L271" s="110"/>
      <c r="M271" s="110"/>
      <c r="N271" s="110"/>
      <c r="O271" s="110"/>
    </row>
    <row r="272" spans="1:15" s="94" customFormat="1" x14ac:dyDescent="0.15">
      <c r="A272" s="110"/>
      <c r="B272" s="110"/>
      <c r="C272" s="219"/>
      <c r="D272" s="222"/>
      <c r="E272" s="219"/>
      <c r="F272" s="219"/>
      <c r="G272" s="110"/>
      <c r="H272" s="179"/>
      <c r="I272" s="216"/>
      <c r="J272" s="110"/>
      <c r="K272" s="110"/>
      <c r="L272" s="110"/>
      <c r="M272" s="110"/>
      <c r="N272" s="110"/>
      <c r="O272" s="110"/>
    </row>
    <row r="273" spans="1:15" s="94" customFormat="1" x14ac:dyDescent="0.15">
      <c r="A273" s="110"/>
      <c r="B273" s="110"/>
      <c r="C273" s="219"/>
      <c r="D273" s="222"/>
      <c r="E273" s="219"/>
      <c r="F273" s="219"/>
      <c r="G273" s="110"/>
      <c r="H273" s="179"/>
      <c r="I273" s="216"/>
      <c r="J273" s="110"/>
      <c r="K273" s="110"/>
      <c r="L273" s="110"/>
      <c r="M273" s="110"/>
      <c r="N273" s="110"/>
      <c r="O273" s="110"/>
    </row>
    <row r="274" spans="1:15" s="94" customFormat="1" x14ac:dyDescent="0.15">
      <c r="A274" s="110"/>
      <c r="B274" s="110"/>
      <c r="C274" s="219"/>
      <c r="D274" s="222"/>
      <c r="E274" s="219"/>
      <c r="F274" s="219"/>
      <c r="G274" s="110"/>
      <c r="H274" s="179"/>
      <c r="I274" s="216"/>
      <c r="J274" s="110"/>
      <c r="K274" s="110"/>
      <c r="L274" s="110"/>
      <c r="M274" s="110"/>
      <c r="N274" s="110"/>
      <c r="O274" s="110"/>
    </row>
    <row r="275" spans="1:15" s="94" customFormat="1" x14ac:dyDescent="0.15">
      <c r="A275" s="110"/>
      <c r="B275" s="110"/>
      <c r="C275" s="219"/>
      <c r="D275" s="222"/>
      <c r="E275" s="219"/>
      <c r="F275" s="219"/>
      <c r="G275" s="110"/>
      <c r="H275" s="179"/>
      <c r="I275" s="216"/>
      <c r="J275" s="110"/>
      <c r="K275" s="110"/>
      <c r="L275" s="110"/>
      <c r="M275" s="110"/>
      <c r="N275" s="110"/>
      <c r="O275" s="110"/>
    </row>
    <row r="276" spans="1:15" s="94" customFormat="1" x14ac:dyDescent="0.15">
      <c r="A276" s="110"/>
      <c r="B276" s="110"/>
      <c r="C276" s="219"/>
      <c r="D276" s="222"/>
      <c r="E276" s="219"/>
      <c r="F276" s="219"/>
      <c r="G276" s="110"/>
      <c r="H276" s="179"/>
      <c r="I276" s="216"/>
      <c r="J276" s="110"/>
      <c r="K276" s="110"/>
      <c r="L276" s="110"/>
      <c r="M276" s="110"/>
      <c r="N276" s="110"/>
      <c r="O276" s="110"/>
    </row>
    <row r="277" spans="1:15" s="94" customFormat="1" x14ac:dyDescent="0.15">
      <c r="A277" s="110"/>
      <c r="B277" s="110"/>
      <c r="C277" s="219"/>
      <c r="D277" s="222"/>
      <c r="E277" s="219"/>
      <c r="F277" s="219"/>
      <c r="G277" s="110"/>
      <c r="H277" s="179"/>
      <c r="I277" s="216"/>
      <c r="J277" s="110"/>
      <c r="K277" s="110"/>
      <c r="L277" s="110"/>
      <c r="M277" s="110"/>
      <c r="N277" s="110"/>
      <c r="O277" s="110"/>
    </row>
    <row r="278" spans="1:15" s="94" customFormat="1" x14ac:dyDescent="0.15">
      <c r="A278" s="110"/>
      <c r="B278" s="110"/>
      <c r="C278" s="219"/>
      <c r="D278" s="222"/>
      <c r="E278" s="219"/>
      <c r="F278" s="219"/>
      <c r="G278" s="110"/>
      <c r="H278" s="179"/>
      <c r="I278" s="216"/>
      <c r="J278" s="110"/>
      <c r="K278" s="110"/>
      <c r="L278" s="110"/>
      <c r="M278" s="110"/>
      <c r="N278" s="110"/>
      <c r="O278" s="110"/>
    </row>
    <row r="279" spans="1:15" s="94" customFormat="1" x14ac:dyDescent="0.15">
      <c r="A279" s="110"/>
      <c r="B279" s="110"/>
      <c r="C279" s="219"/>
      <c r="D279" s="222"/>
      <c r="E279" s="219"/>
      <c r="F279" s="219"/>
      <c r="G279" s="110"/>
      <c r="H279" s="179"/>
      <c r="I279" s="216"/>
      <c r="J279" s="110"/>
      <c r="K279" s="110"/>
      <c r="L279" s="110"/>
      <c r="M279" s="110"/>
      <c r="N279" s="110"/>
      <c r="O279" s="110"/>
    </row>
    <row r="280" spans="1:15" s="94" customFormat="1" x14ac:dyDescent="0.15">
      <c r="A280" s="110"/>
      <c r="B280" s="110"/>
      <c r="C280" s="219"/>
      <c r="D280" s="222"/>
      <c r="E280" s="219"/>
      <c r="F280" s="219"/>
      <c r="G280" s="110"/>
      <c r="H280" s="179"/>
      <c r="I280" s="216"/>
      <c r="J280" s="110"/>
      <c r="K280" s="110"/>
      <c r="L280" s="110"/>
      <c r="M280" s="110"/>
      <c r="N280" s="110"/>
      <c r="O280" s="110"/>
    </row>
    <row r="281" spans="1:15" s="94" customFormat="1" x14ac:dyDescent="0.15">
      <c r="A281" s="110"/>
      <c r="B281" s="110"/>
      <c r="C281" s="219"/>
      <c r="D281" s="222"/>
      <c r="E281" s="219"/>
      <c r="F281" s="219"/>
      <c r="G281" s="110"/>
      <c r="H281" s="179"/>
      <c r="I281" s="216"/>
      <c r="J281" s="110"/>
      <c r="K281" s="110"/>
      <c r="L281" s="110"/>
      <c r="M281" s="110"/>
      <c r="N281" s="110"/>
      <c r="O281" s="110"/>
    </row>
    <row r="282" spans="1:15" s="94" customFormat="1" x14ac:dyDescent="0.15">
      <c r="A282" s="110"/>
      <c r="B282" s="110"/>
      <c r="C282" s="219"/>
      <c r="D282" s="222"/>
      <c r="E282" s="219"/>
      <c r="F282" s="219"/>
      <c r="G282" s="110"/>
      <c r="H282" s="179"/>
      <c r="I282" s="216"/>
      <c r="J282" s="110"/>
      <c r="K282" s="110"/>
      <c r="L282" s="110"/>
      <c r="M282" s="110"/>
      <c r="N282" s="110"/>
      <c r="O282" s="110"/>
    </row>
    <row r="283" spans="1:15" s="94" customFormat="1" x14ac:dyDescent="0.15">
      <c r="A283" s="110"/>
      <c r="B283" s="110"/>
      <c r="C283" s="219"/>
      <c r="D283" s="222"/>
      <c r="E283" s="219"/>
      <c r="F283" s="219"/>
      <c r="G283" s="110"/>
      <c r="H283" s="179"/>
      <c r="I283" s="216"/>
      <c r="J283" s="110"/>
      <c r="K283" s="110"/>
      <c r="L283" s="110"/>
      <c r="M283" s="110"/>
      <c r="N283" s="110"/>
      <c r="O283" s="110"/>
    </row>
    <row r="284" spans="1:15" s="94" customFormat="1" x14ac:dyDescent="0.15">
      <c r="A284" s="110"/>
      <c r="B284" s="110"/>
      <c r="C284" s="219"/>
      <c r="D284" s="222"/>
      <c r="E284" s="219"/>
      <c r="F284" s="219"/>
      <c r="G284" s="110"/>
      <c r="H284" s="179"/>
      <c r="I284" s="216"/>
      <c r="J284" s="110"/>
      <c r="K284" s="110"/>
      <c r="L284" s="110"/>
      <c r="M284" s="110"/>
      <c r="N284" s="110"/>
      <c r="O284" s="110"/>
    </row>
    <row r="285" spans="1:15" s="94" customFormat="1" x14ac:dyDescent="0.15">
      <c r="A285" s="110"/>
      <c r="B285" s="110"/>
      <c r="C285" s="219"/>
      <c r="D285" s="222"/>
      <c r="E285" s="219"/>
      <c r="F285" s="219"/>
      <c r="G285" s="110"/>
      <c r="H285" s="179"/>
      <c r="I285" s="216"/>
      <c r="J285" s="110"/>
      <c r="K285" s="110"/>
      <c r="L285" s="110"/>
      <c r="M285" s="110"/>
      <c r="N285" s="110"/>
      <c r="O285" s="110"/>
    </row>
    <row r="286" spans="1:15" s="94" customFormat="1" x14ac:dyDescent="0.15">
      <c r="A286" s="110"/>
      <c r="B286" s="110"/>
      <c r="C286" s="219"/>
      <c r="D286" s="222"/>
      <c r="E286" s="219"/>
      <c r="F286" s="219"/>
      <c r="G286" s="110"/>
      <c r="H286" s="179"/>
      <c r="I286" s="216"/>
      <c r="J286" s="110"/>
      <c r="K286" s="110"/>
      <c r="L286" s="110"/>
      <c r="M286" s="110"/>
      <c r="N286" s="110"/>
      <c r="O286" s="110"/>
    </row>
    <row r="287" spans="1:15" s="94" customFormat="1" x14ac:dyDescent="0.15">
      <c r="A287" s="110"/>
      <c r="B287" s="110"/>
      <c r="C287" s="219"/>
      <c r="D287" s="222"/>
      <c r="E287" s="219"/>
      <c r="F287" s="219"/>
      <c r="G287" s="110"/>
      <c r="H287" s="179"/>
      <c r="I287" s="216"/>
      <c r="J287" s="110"/>
      <c r="K287" s="110"/>
      <c r="L287" s="110"/>
      <c r="M287" s="110"/>
      <c r="N287" s="110"/>
      <c r="O287" s="110"/>
    </row>
    <row r="288" spans="1:15" s="94" customFormat="1" x14ac:dyDescent="0.15">
      <c r="A288" s="110"/>
      <c r="B288" s="110"/>
      <c r="C288" s="219"/>
      <c r="D288" s="222"/>
      <c r="E288" s="219"/>
      <c r="F288" s="219"/>
      <c r="G288" s="110"/>
      <c r="H288" s="179"/>
      <c r="I288" s="216"/>
      <c r="J288" s="110"/>
      <c r="K288" s="110"/>
      <c r="L288" s="110"/>
      <c r="M288" s="110"/>
      <c r="N288" s="110"/>
      <c r="O288" s="110"/>
    </row>
    <row r="289" spans="1:15" s="94" customFormat="1" x14ac:dyDescent="0.15">
      <c r="A289" s="110"/>
      <c r="B289" s="110"/>
      <c r="C289" s="219"/>
      <c r="D289" s="222"/>
      <c r="E289" s="219"/>
      <c r="F289" s="219"/>
      <c r="G289" s="110"/>
      <c r="H289" s="179"/>
      <c r="I289" s="216"/>
      <c r="J289" s="110"/>
      <c r="K289" s="110"/>
      <c r="L289" s="110"/>
      <c r="M289" s="110"/>
      <c r="N289" s="110"/>
      <c r="O289" s="110"/>
    </row>
    <row r="290" spans="1:15" s="94" customFormat="1" x14ac:dyDescent="0.15">
      <c r="A290" s="110"/>
      <c r="B290" s="110"/>
      <c r="C290" s="219"/>
      <c r="D290" s="222"/>
      <c r="E290" s="219"/>
      <c r="F290" s="219"/>
      <c r="G290" s="110"/>
      <c r="H290" s="179"/>
      <c r="I290" s="216"/>
      <c r="J290" s="110"/>
      <c r="K290" s="110"/>
      <c r="L290" s="110"/>
      <c r="M290" s="110"/>
      <c r="N290" s="110"/>
      <c r="O290" s="110"/>
    </row>
    <row r="291" spans="1:15" s="94" customFormat="1" x14ac:dyDescent="0.15">
      <c r="A291" s="110"/>
      <c r="B291" s="110"/>
      <c r="C291" s="219"/>
      <c r="D291" s="222"/>
      <c r="E291" s="219"/>
      <c r="F291" s="219"/>
      <c r="G291" s="110"/>
      <c r="H291" s="179"/>
      <c r="I291" s="216"/>
      <c r="J291" s="110"/>
      <c r="K291" s="110"/>
      <c r="L291" s="110"/>
      <c r="M291" s="110"/>
      <c r="N291" s="110"/>
      <c r="O291" s="110"/>
    </row>
    <row r="292" spans="1:15" s="94" customFormat="1" x14ac:dyDescent="0.15">
      <c r="A292" s="110"/>
      <c r="B292" s="110"/>
      <c r="C292" s="219"/>
      <c r="D292" s="222"/>
      <c r="E292" s="219"/>
      <c r="F292" s="219"/>
      <c r="G292" s="110"/>
      <c r="H292" s="179"/>
      <c r="I292" s="216"/>
      <c r="J292" s="110"/>
      <c r="K292" s="110"/>
      <c r="L292" s="110"/>
      <c r="M292" s="110"/>
      <c r="N292" s="110"/>
      <c r="O292" s="110"/>
    </row>
    <row r="293" spans="1:15" s="94" customFormat="1" x14ac:dyDescent="0.15">
      <c r="A293" s="110"/>
      <c r="B293" s="110"/>
      <c r="C293" s="219"/>
      <c r="D293" s="222"/>
      <c r="E293" s="219"/>
      <c r="F293" s="219"/>
      <c r="G293" s="110"/>
      <c r="H293" s="179"/>
      <c r="I293" s="216"/>
      <c r="J293" s="110"/>
      <c r="K293" s="110"/>
      <c r="L293" s="110"/>
      <c r="M293" s="110"/>
      <c r="N293" s="110"/>
      <c r="O293" s="110"/>
    </row>
    <row r="294" spans="1:15" s="94" customFormat="1" x14ac:dyDescent="0.15">
      <c r="A294" s="110"/>
      <c r="B294" s="110"/>
      <c r="C294" s="219"/>
      <c r="D294" s="222"/>
      <c r="E294" s="219"/>
      <c r="F294" s="219"/>
      <c r="G294" s="110"/>
      <c r="H294" s="179"/>
      <c r="I294" s="216"/>
      <c r="J294" s="110"/>
      <c r="K294" s="110"/>
      <c r="L294" s="110"/>
      <c r="M294" s="110"/>
      <c r="N294" s="110"/>
      <c r="O294" s="110"/>
    </row>
    <row r="295" spans="1:15" s="94" customFormat="1" x14ac:dyDescent="0.15">
      <c r="A295" s="110"/>
      <c r="B295" s="110"/>
      <c r="C295" s="219"/>
      <c r="D295" s="222"/>
      <c r="E295" s="219"/>
      <c r="F295" s="219"/>
      <c r="G295" s="110"/>
      <c r="H295" s="179"/>
      <c r="I295" s="216"/>
      <c r="J295" s="110"/>
      <c r="K295" s="110"/>
      <c r="L295" s="110"/>
      <c r="M295" s="110"/>
      <c r="N295" s="110"/>
      <c r="O295" s="110"/>
    </row>
    <row r="296" spans="1:15" s="94" customFormat="1" x14ac:dyDescent="0.15">
      <c r="A296" s="110"/>
      <c r="B296" s="110"/>
      <c r="C296" s="219"/>
      <c r="D296" s="222"/>
      <c r="E296" s="219"/>
      <c r="F296" s="219"/>
      <c r="G296" s="110"/>
      <c r="H296" s="179"/>
      <c r="I296" s="216"/>
      <c r="J296" s="110"/>
      <c r="K296" s="110"/>
      <c r="L296" s="110"/>
      <c r="M296" s="110"/>
      <c r="N296" s="110"/>
      <c r="O296" s="110"/>
    </row>
    <row r="297" spans="1:15" s="94" customFormat="1" x14ac:dyDescent="0.15">
      <c r="A297" s="110"/>
      <c r="B297" s="110"/>
      <c r="C297" s="219"/>
      <c r="D297" s="222"/>
      <c r="E297" s="219"/>
      <c r="F297" s="219"/>
      <c r="G297" s="110"/>
      <c r="H297" s="179"/>
      <c r="I297" s="216"/>
      <c r="J297" s="110"/>
      <c r="K297" s="110"/>
      <c r="L297" s="110"/>
      <c r="M297" s="110"/>
      <c r="N297" s="110"/>
      <c r="O297" s="110"/>
    </row>
    <row r="298" spans="1:15" s="94" customFormat="1" x14ac:dyDescent="0.15">
      <c r="A298" s="110"/>
      <c r="B298" s="110"/>
      <c r="C298" s="219"/>
      <c r="D298" s="222"/>
      <c r="E298" s="219"/>
      <c r="F298" s="219"/>
      <c r="G298" s="110"/>
      <c r="H298" s="179"/>
      <c r="I298" s="216"/>
      <c r="J298" s="110"/>
      <c r="K298" s="110"/>
      <c r="L298" s="110"/>
      <c r="M298" s="110"/>
      <c r="N298" s="110"/>
      <c r="O298" s="110"/>
    </row>
    <row r="299" spans="1:15" s="94" customFormat="1" x14ac:dyDescent="0.15">
      <c r="A299" s="110"/>
      <c r="B299" s="110"/>
      <c r="C299" s="219"/>
      <c r="D299" s="222"/>
      <c r="E299" s="219"/>
      <c r="F299" s="219"/>
      <c r="G299" s="110"/>
      <c r="H299" s="179"/>
      <c r="I299" s="216"/>
      <c r="J299" s="110"/>
      <c r="K299" s="110"/>
      <c r="L299" s="110"/>
      <c r="M299" s="110"/>
      <c r="N299" s="110"/>
      <c r="O299" s="110"/>
    </row>
    <row r="300" spans="1:15" s="94" customFormat="1" x14ac:dyDescent="0.15">
      <c r="A300" s="110"/>
      <c r="B300" s="110"/>
      <c r="C300" s="219"/>
      <c r="D300" s="222"/>
      <c r="E300" s="219"/>
      <c r="F300" s="219"/>
      <c r="G300" s="110"/>
      <c r="H300" s="179"/>
      <c r="I300" s="216"/>
      <c r="J300" s="110"/>
      <c r="K300" s="110"/>
      <c r="L300" s="110"/>
      <c r="M300" s="110"/>
      <c r="N300" s="110"/>
      <c r="O300" s="110"/>
    </row>
    <row r="301" spans="1:15" s="94" customFormat="1" x14ac:dyDescent="0.15">
      <c r="A301" s="110"/>
      <c r="B301" s="110"/>
      <c r="C301" s="219"/>
      <c r="D301" s="222"/>
      <c r="E301" s="219"/>
      <c r="F301" s="219"/>
      <c r="G301" s="110"/>
      <c r="H301" s="179"/>
      <c r="I301" s="216"/>
      <c r="J301" s="110"/>
      <c r="K301" s="110"/>
      <c r="L301" s="110"/>
      <c r="M301" s="110"/>
      <c r="N301" s="110"/>
      <c r="O301" s="110"/>
    </row>
    <row r="302" spans="1:15" s="94" customFormat="1" x14ac:dyDescent="0.15">
      <c r="A302" s="110"/>
      <c r="B302" s="110"/>
      <c r="C302" s="219"/>
      <c r="D302" s="222"/>
      <c r="E302" s="219"/>
      <c r="F302" s="219"/>
      <c r="G302" s="110"/>
      <c r="H302" s="179"/>
      <c r="I302" s="216"/>
      <c r="J302" s="110"/>
      <c r="K302" s="110"/>
      <c r="L302" s="110"/>
      <c r="M302" s="110"/>
      <c r="N302" s="110"/>
      <c r="O302" s="110"/>
    </row>
    <row r="303" spans="1:15" s="94" customFormat="1" x14ac:dyDescent="0.15">
      <c r="A303" s="110"/>
      <c r="B303" s="110"/>
      <c r="C303" s="219"/>
      <c r="D303" s="222"/>
      <c r="E303" s="219"/>
      <c r="F303" s="219"/>
      <c r="G303" s="110"/>
      <c r="H303" s="179"/>
      <c r="I303" s="216"/>
      <c r="J303" s="110"/>
      <c r="K303" s="110"/>
      <c r="L303" s="110"/>
      <c r="M303" s="110"/>
      <c r="N303" s="110"/>
      <c r="O303" s="110"/>
    </row>
    <row r="304" spans="1:15" s="94" customFormat="1" x14ac:dyDescent="0.15">
      <c r="A304" s="110"/>
      <c r="B304" s="110"/>
      <c r="C304" s="219"/>
      <c r="D304" s="222"/>
      <c r="E304" s="219"/>
      <c r="F304" s="219"/>
      <c r="G304" s="110"/>
      <c r="H304" s="179"/>
      <c r="I304" s="216"/>
      <c r="J304" s="110"/>
      <c r="K304" s="110"/>
      <c r="L304" s="110"/>
      <c r="M304" s="110"/>
      <c r="N304" s="110"/>
      <c r="O304" s="110"/>
    </row>
    <row r="305" spans="1:15" s="94" customFormat="1" x14ac:dyDescent="0.15">
      <c r="A305" s="110"/>
      <c r="B305" s="110"/>
      <c r="C305" s="219"/>
      <c r="D305" s="222"/>
      <c r="E305" s="219"/>
      <c r="F305" s="219"/>
      <c r="G305" s="110"/>
      <c r="H305" s="179"/>
      <c r="I305" s="216"/>
      <c r="J305" s="110"/>
      <c r="K305" s="110"/>
      <c r="L305" s="110"/>
      <c r="M305" s="110"/>
      <c r="N305" s="110"/>
      <c r="O305" s="110"/>
    </row>
    <row r="306" spans="1:15" s="94" customFormat="1" x14ac:dyDescent="0.15">
      <c r="A306" s="110"/>
      <c r="B306" s="110"/>
      <c r="C306" s="219"/>
      <c r="D306" s="222"/>
      <c r="E306" s="219"/>
      <c r="F306" s="219"/>
      <c r="G306" s="110"/>
      <c r="H306" s="179"/>
      <c r="I306" s="216"/>
      <c r="J306" s="110"/>
      <c r="K306" s="110"/>
      <c r="L306" s="110"/>
      <c r="M306" s="110"/>
      <c r="N306" s="110"/>
      <c r="O306" s="110"/>
    </row>
    <row r="307" spans="1:15" s="94" customFormat="1" x14ac:dyDescent="0.15">
      <c r="A307" s="110"/>
      <c r="B307" s="110"/>
      <c r="C307" s="219"/>
      <c r="D307" s="222"/>
      <c r="E307" s="219"/>
      <c r="F307" s="219"/>
      <c r="G307" s="110"/>
      <c r="H307" s="179"/>
      <c r="I307" s="216"/>
      <c r="J307" s="110"/>
      <c r="K307" s="110"/>
      <c r="L307" s="110"/>
      <c r="M307" s="110"/>
      <c r="N307" s="110"/>
      <c r="O307" s="110"/>
    </row>
    <row r="308" spans="1:15" s="94" customFormat="1" x14ac:dyDescent="0.15">
      <c r="A308" s="110"/>
      <c r="B308" s="110"/>
      <c r="C308" s="219"/>
      <c r="D308" s="222"/>
      <c r="E308" s="219"/>
      <c r="F308" s="219"/>
      <c r="G308" s="110"/>
      <c r="H308" s="179"/>
      <c r="I308" s="216"/>
      <c r="J308" s="110"/>
      <c r="K308" s="110"/>
      <c r="L308" s="110"/>
      <c r="M308" s="110"/>
      <c r="N308" s="110"/>
      <c r="O308" s="110"/>
    </row>
    <row r="309" spans="1:15" s="94" customFormat="1" x14ac:dyDescent="0.15">
      <c r="A309" s="110"/>
      <c r="B309" s="110"/>
      <c r="C309" s="219"/>
      <c r="D309" s="222"/>
      <c r="E309" s="219"/>
      <c r="F309" s="219"/>
      <c r="G309" s="110"/>
      <c r="H309" s="179"/>
      <c r="I309" s="216"/>
      <c r="J309" s="110"/>
      <c r="K309" s="110"/>
      <c r="L309" s="110"/>
      <c r="M309" s="110"/>
      <c r="N309" s="110"/>
      <c r="O309" s="110"/>
    </row>
    <row r="310" spans="1:15" s="94" customFormat="1" x14ac:dyDescent="0.15">
      <c r="A310" s="110"/>
      <c r="B310" s="110"/>
      <c r="C310" s="219"/>
      <c r="D310" s="222"/>
      <c r="E310" s="219"/>
      <c r="F310" s="219"/>
      <c r="G310" s="110"/>
      <c r="H310" s="179"/>
      <c r="I310" s="216"/>
      <c r="J310" s="110"/>
      <c r="K310" s="110"/>
      <c r="L310" s="110"/>
      <c r="M310" s="110"/>
      <c r="N310" s="110"/>
      <c r="O310" s="110"/>
    </row>
    <row r="311" spans="1:15" s="94" customFormat="1" x14ac:dyDescent="0.15">
      <c r="A311" s="110"/>
      <c r="B311" s="110"/>
      <c r="C311" s="219"/>
      <c r="D311" s="222"/>
      <c r="E311" s="219"/>
      <c r="F311" s="219"/>
      <c r="G311" s="110"/>
      <c r="H311" s="179"/>
      <c r="I311" s="216"/>
      <c r="J311" s="110"/>
      <c r="K311" s="110"/>
      <c r="L311" s="110"/>
      <c r="M311" s="110"/>
      <c r="N311" s="110"/>
      <c r="O311" s="110"/>
    </row>
    <row r="312" spans="1:15" s="94" customFormat="1" x14ac:dyDescent="0.15">
      <c r="A312" s="110"/>
      <c r="B312" s="110"/>
      <c r="C312" s="219"/>
      <c r="D312" s="222"/>
      <c r="E312" s="219"/>
      <c r="F312" s="219"/>
      <c r="G312" s="110"/>
      <c r="H312" s="179"/>
      <c r="I312" s="216"/>
      <c r="J312" s="110"/>
      <c r="K312" s="110"/>
      <c r="L312" s="110"/>
      <c r="M312" s="110"/>
      <c r="N312" s="110"/>
      <c r="O312" s="110"/>
    </row>
    <row r="313" spans="1:15" s="94" customFormat="1" x14ac:dyDescent="0.15">
      <c r="A313" s="110"/>
      <c r="B313" s="110"/>
      <c r="C313" s="219"/>
      <c r="D313" s="222"/>
      <c r="E313" s="219"/>
      <c r="F313" s="219"/>
      <c r="G313" s="110"/>
      <c r="H313" s="179"/>
      <c r="I313" s="216"/>
      <c r="J313" s="110"/>
      <c r="K313" s="110"/>
      <c r="L313" s="110"/>
      <c r="M313" s="110"/>
      <c r="N313" s="110"/>
      <c r="O313" s="110"/>
    </row>
    <row r="314" spans="1:15" s="94" customFormat="1" x14ac:dyDescent="0.15">
      <c r="A314" s="110"/>
      <c r="B314" s="110"/>
      <c r="C314" s="219"/>
      <c r="D314" s="222"/>
      <c r="E314" s="219"/>
      <c r="F314" s="219"/>
      <c r="G314" s="110"/>
      <c r="H314" s="179"/>
      <c r="I314" s="216"/>
      <c r="J314" s="110"/>
      <c r="K314" s="110"/>
      <c r="L314" s="110"/>
      <c r="M314" s="110"/>
      <c r="N314" s="110"/>
      <c r="O314" s="110"/>
    </row>
    <row r="315" spans="1:15" s="94" customFormat="1" x14ac:dyDescent="0.15">
      <c r="A315" s="110"/>
      <c r="B315" s="110"/>
      <c r="C315" s="219"/>
      <c r="D315" s="222"/>
      <c r="E315" s="219"/>
      <c r="F315" s="219"/>
      <c r="G315" s="110"/>
      <c r="H315" s="179"/>
      <c r="I315" s="216"/>
      <c r="J315" s="110"/>
      <c r="K315" s="110"/>
      <c r="L315" s="110"/>
      <c r="M315" s="110"/>
      <c r="N315" s="110"/>
      <c r="O315" s="110"/>
    </row>
    <row r="316" spans="1:15" s="94" customFormat="1" x14ac:dyDescent="0.15">
      <c r="A316" s="110"/>
      <c r="B316" s="110"/>
      <c r="C316" s="219"/>
      <c r="D316" s="222"/>
      <c r="E316" s="219"/>
      <c r="F316" s="219"/>
      <c r="G316" s="110"/>
      <c r="H316" s="179"/>
      <c r="I316" s="216"/>
      <c r="J316" s="110"/>
      <c r="K316" s="110"/>
      <c r="L316" s="110"/>
      <c r="M316" s="110"/>
      <c r="N316" s="110"/>
      <c r="O316" s="110"/>
    </row>
    <row r="317" spans="1:15" s="94" customFormat="1" x14ac:dyDescent="0.15">
      <c r="A317" s="110"/>
      <c r="B317" s="110"/>
      <c r="C317" s="219"/>
      <c r="D317" s="222"/>
      <c r="E317" s="219"/>
      <c r="F317" s="219"/>
      <c r="G317" s="110"/>
      <c r="H317" s="179"/>
      <c r="I317" s="216"/>
      <c r="J317" s="110"/>
      <c r="K317" s="110"/>
      <c r="L317" s="110"/>
      <c r="M317" s="110"/>
      <c r="N317" s="110"/>
      <c r="O317" s="110"/>
    </row>
    <row r="318" spans="1:15" s="94" customFormat="1" x14ac:dyDescent="0.15">
      <c r="A318" s="110"/>
      <c r="B318" s="110"/>
      <c r="C318" s="219"/>
      <c r="D318" s="222"/>
      <c r="E318" s="219"/>
      <c r="F318" s="219"/>
      <c r="G318" s="110"/>
      <c r="H318" s="179"/>
      <c r="I318" s="216"/>
      <c r="J318" s="110"/>
      <c r="K318" s="110"/>
      <c r="L318" s="110"/>
      <c r="M318" s="110"/>
      <c r="N318" s="110"/>
      <c r="O318" s="110"/>
    </row>
    <row r="319" spans="1:15" s="94" customFormat="1" x14ac:dyDescent="0.15">
      <c r="A319" s="110"/>
      <c r="B319" s="110"/>
      <c r="C319" s="219"/>
      <c r="D319" s="222"/>
      <c r="E319" s="219"/>
      <c r="F319" s="219"/>
      <c r="G319" s="110"/>
      <c r="H319" s="179"/>
      <c r="I319" s="216"/>
      <c r="J319" s="110"/>
      <c r="K319" s="110"/>
      <c r="L319" s="110"/>
      <c r="M319" s="110"/>
      <c r="N319" s="110"/>
      <c r="O319" s="110"/>
    </row>
    <row r="320" spans="1:15" s="94" customFormat="1" x14ac:dyDescent="0.15">
      <c r="A320" s="110"/>
      <c r="B320" s="110"/>
      <c r="C320" s="219"/>
      <c r="D320" s="222"/>
      <c r="E320" s="219"/>
      <c r="F320" s="219"/>
      <c r="G320" s="110"/>
      <c r="H320" s="179"/>
      <c r="I320" s="216"/>
      <c r="J320" s="110"/>
      <c r="K320" s="110"/>
      <c r="L320" s="110"/>
      <c r="M320" s="110"/>
      <c r="N320" s="110"/>
      <c r="O320" s="110"/>
    </row>
    <row r="321" spans="1:15" s="94" customFormat="1" x14ac:dyDescent="0.15">
      <c r="A321" s="110"/>
      <c r="B321" s="110"/>
      <c r="C321" s="219"/>
      <c r="D321" s="222"/>
      <c r="E321" s="219"/>
      <c r="F321" s="219"/>
      <c r="G321" s="110"/>
      <c r="H321" s="179"/>
      <c r="I321" s="216"/>
      <c r="J321" s="110"/>
      <c r="K321" s="110"/>
      <c r="L321" s="110"/>
      <c r="M321" s="110"/>
      <c r="N321" s="110"/>
      <c r="O321" s="110"/>
    </row>
    <row r="322" spans="1:15" s="94" customFormat="1" x14ac:dyDescent="0.15">
      <c r="A322" s="110"/>
      <c r="B322" s="110"/>
      <c r="C322" s="219"/>
      <c r="D322" s="222"/>
      <c r="E322" s="219"/>
      <c r="F322" s="219"/>
      <c r="G322" s="110"/>
      <c r="H322" s="179"/>
      <c r="I322" s="216"/>
      <c r="J322" s="110"/>
      <c r="K322" s="110"/>
      <c r="L322" s="110"/>
      <c r="M322" s="110"/>
      <c r="N322" s="110"/>
      <c r="O322" s="110"/>
    </row>
    <row r="323" spans="1:15" s="94" customFormat="1" x14ac:dyDescent="0.15">
      <c r="A323" s="110"/>
      <c r="B323" s="110"/>
      <c r="C323" s="219"/>
      <c r="D323" s="222"/>
      <c r="E323" s="219"/>
      <c r="F323" s="219"/>
      <c r="G323" s="110"/>
      <c r="H323" s="179"/>
      <c r="I323" s="216"/>
      <c r="J323" s="110"/>
      <c r="K323" s="110"/>
      <c r="L323" s="110"/>
      <c r="M323" s="110"/>
      <c r="N323" s="110"/>
      <c r="O323" s="110"/>
    </row>
    <row r="324" spans="1:15" s="94" customFormat="1" x14ac:dyDescent="0.15">
      <c r="A324" s="110"/>
      <c r="B324" s="110"/>
      <c r="C324" s="219"/>
      <c r="D324" s="222"/>
      <c r="E324" s="219"/>
      <c r="F324" s="219"/>
      <c r="G324" s="110"/>
      <c r="H324" s="179"/>
      <c r="I324" s="216"/>
      <c r="J324" s="110"/>
      <c r="K324" s="110"/>
      <c r="L324" s="110"/>
      <c r="M324" s="110"/>
      <c r="N324" s="110"/>
      <c r="O324" s="110"/>
    </row>
    <row r="325" spans="1:15" s="94" customFormat="1" x14ac:dyDescent="0.15">
      <c r="A325" s="110"/>
      <c r="B325" s="110"/>
      <c r="C325" s="219"/>
      <c r="D325" s="222"/>
      <c r="E325" s="219"/>
      <c r="F325" s="219"/>
      <c r="G325" s="110"/>
      <c r="H325" s="179"/>
      <c r="I325" s="216"/>
      <c r="J325" s="110"/>
      <c r="K325" s="110"/>
      <c r="L325" s="110"/>
      <c r="M325" s="110"/>
      <c r="N325" s="110"/>
      <c r="O325" s="110"/>
    </row>
    <row r="326" spans="1:15" s="94" customFormat="1" x14ac:dyDescent="0.15">
      <c r="A326" s="110"/>
      <c r="B326" s="110"/>
      <c r="C326" s="219"/>
      <c r="D326" s="222"/>
      <c r="E326" s="219"/>
      <c r="F326" s="219"/>
      <c r="G326" s="110"/>
      <c r="H326" s="179"/>
      <c r="I326" s="216"/>
      <c r="J326" s="110"/>
      <c r="K326" s="110"/>
      <c r="L326" s="110"/>
      <c r="M326" s="110"/>
      <c r="N326" s="110"/>
      <c r="O326" s="110"/>
    </row>
    <row r="327" spans="1:15" s="94" customFormat="1" x14ac:dyDescent="0.15">
      <c r="A327" s="110"/>
      <c r="B327" s="110"/>
      <c r="C327" s="219"/>
      <c r="D327" s="222"/>
      <c r="E327" s="219"/>
      <c r="F327" s="219"/>
      <c r="G327" s="110"/>
      <c r="H327" s="179"/>
      <c r="I327" s="216"/>
      <c r="J327" s="110"/>
      <c r="K327" s="110"/>
      <c r="L327" s="110"/>
      <c r="M327" s="110"/>
      <c r="N327" s="110"/>
      <c r="O327" s="110"/>
    </row>
    <row r="328" spans="1:15" s="94" customFormat="1" x14ac:dyDescent="0.15">
      <c r="A328" s="110"/>
      <c r="B328" s="110"/>
      <c r="C328" s="219"/>
      <c r="D328" s="222"/>
      <c r="E328" s="219"/>
      <c r="F328" s="219"/>
      <c r="G328" s="110"/>
      <c r="H328" s="179"/>
      <c r="I328" s="216"/>
      <c r="J328" s="110"/>
      <c r="K328" s="110"/>
      <c r="L328" s="110"/>
      <c r="M328" s="110"/>
      <c r="N328" s="110"/>
      <c r="O328" s="110"/>
    </row>
    <row r="329" spans="1:15" s="94" customFormat="1" x14ac:dyDescent="0.15">
      <c r="A329" s="110"/>
      <c r="B329" s="110"/>
      <c r="C329" s="219"/>
      <c r="D329" s="222"/>
      <c r="E329" s="219"/>
      <c r="F329" s="219"/>
      <c r="G329" s="110"/>
      <c r="H329" s="179"/>
      <c r="I329" s="216"/>
      <c r="J329" s="110"/>
      <c r="K329" s="110"/>
      <c r="L329" s="110"/>
      <c r="M329" s="110"/>
      <c r="N329" s="110"/>
      <c r="O329" s="110"/>
    </row>
    <row r="330" spans="1:15" s="94" customFormat="1" x14ac:dyDescent="0.15">
      <c r="A330" s="110"/>
      <c r="B330" s="110"/>
      <c r="C330" s="219"/>
      <c r="D330" s="222"/>
      <c r="E330" s="219"/>
      <c r="F330" s="219"/>
      <c r="G330" s="110"/>
      <c r="H330" s="179"/>
      <c r="I330" s="216"/>
      <c r="J330" s="110"/>
      <c r="K330" s="110"/>
      <c r="L330" s="110"/>
      <c r="M330" s="110"/>
      <c r="N330" s="110"/>
      <c r="O330" s="110"/>
    </row>
    <row r="331" spans="1:15" s="94" customFormat="1" x14ac:dyDescent="0.15">
      <c r="A331" s="110"/>
      <c r="B331" s="110"/>
      <c r="C331" s="219"/>
      <c r="D331" s="222"/>
      <c r="E331" s="219"/>
      <c r="F331" s="219"/>
      <c r="G331" s="110"/>
      <c r="H331" s="179"/>
      <c r="I331" s="216"/>
      <c r="J331" s="110"/>
      <c r="K331" s="110"/>
      <c r="L331" s="110"/>
      <c r="M331" s="110"/>
      <c r="N331" s="110"/>
      <c r="O331" s="110"/>
    </row>
    <row r="332" spans="1:15" s="94" customFormat="1" x14ac:dyDescent="0.15">
      <c r="A332" s="110"/>
      <c r="B332" s="110"/>
      <c r="C332" s="219"/>
      <c r="D332" s="222"/>
      <c r="E332" s="219"/>
      <c r="F332" s="219"/>
      <c r="G332" s="110"/>
      <c r="H332" s="179"/>
      <c r="I332" s="216"/>
      <c r="J332" s="110"/>
      <c r="K332" s="110"/>
      <c r="L332" s="110"/>
      <c r="M332" s="110"/>
      <c r="N332" s="110"/>
      <c r="O332" s="110"/>
    </row>
    <row r="333" spans="1:15" s="94" customFormat="1" x14ac:dyDescent="0.15">
      <c r="A333" s="110"/>
      <c r="B333" s="110"/>
      <c r="C333" s="219"/>
      <c r="D333" s="222"/>
      <c r="E333" s="219"/>
      <c r="F333" s="219"/>
      <c r="G333" s="110"/>
      <c r="H333" s="179"/>
      <c r="I333" s="216"/>
      <c r="J333" s="110"/>
      <c r="K333" s="110"/>
      <c r="L333" s="110"/>
      <c r="M333" s="110"/>
      <c r="N333" s="110"/>
      <c r="O333" s="110"/>
    </row>
    <row r="334" spans="1:15" s="94" customFormat="1" x14ac:dyDescent="0.15">
      <c r="A334" s="110"/>
      <c r="B334" s="110"/>
      <c r="C334" s="219"/>
      <c r="D334" s="222"/>
      <c r="E334" s="219"/>
      <c r="F334" s="219"/>
      <c r="G334" s="110"/>
      <c r="H334" s="179"/>
      <c r="I334" s="216"/>
      <c r="J334" s="110"/>
      <c r="K334" s="110"/>
      <c r="L334" s="110"/>
      <c r="M334" s="110"/>
      <c r="N334" s="110"/>
      <c r="O334" s="110"/>
    </row>
    <row r="335" spans="1:15" s="94" customFormat="1" x14ac:dyDescent="0.15">
      <c r="A335" s="110"/>
      <c r="B335" s="110"/>
      <c r="C335" s="219"/>
      <c r="D335" s="222"/>
      <c r="E335" s="219"/>
      <c r="F335" s="219"/>
      <c r="G335" s="110"/>
      <c r="H335" s="179"/>
      <c r="I335" s="216"/>
      <c r="J335" s="110"/>
      <c r="K335" s="110"/>
      <c r="L335" s="110"/>
      <c r="M335" s="110"/>
      <c r="N335" s="110"/>
      <c r="O335" s="110"/>
    </row>
    <row r="336" spans="1:15" s="94" customFormat="1" x14ac:dyDescent="0.15">
      <c r="A336" s="110"/>
      <c r="B336" s="110"/>
      <c r="C336" s="219"/>
      <c r="D336" s="222"/>
      <c r="E336" s="219"/>
      <c r="F336" s="219"/>
      <c r="G336" s="110"/>
      <c r="H336" s="179"/>
      <c r="I336" s="216"/>
      <c r="J336" s="110"/>
      <c r="K336" s="110"/>
      <c r="L336" s="110"/>
      <c r="M336" s="110"/>
      <c r="N336" s="110"/>
      <c r="O336" s="110"/>
    </row>
    <row r="337" spans="1:15" s="94" customFormat="1" x14ac:dyDescent="0.15">
      <c r="A337" s="110"/>
      <c r="B337" s="110"/>
      <c r="C337" s="219"/>
      <c r="D337" s="222"/>
      <c r="E337" s="219"/>
      <c r="F337" s="219"/>
      <c r="G337" s="110"/>
      <c r="H337" s="179"/>
      <c r="I337" s="216"/>
      <c r="J337" s="110"/>
      <c r="K337" s="110"/>
      <c r="L337" s="110"/>
      <c r="M337" s="110"/>
      <c r="N337" s="110"/>
      <c r="O337" s="110"/>
    </row>
    <row r="338" spans="1:15" s="94" customFormat="1" x14ac:dyDescent="0.15">
      <c r="A338" s="110"/>
      <c r="B338" s="110"/>
      <c r="C338" s="219"/>
      <c r="D338" s="222"/>
      <c r="E338" s="219"/>
      <c r="F338" s="219"/>
      <c r="G338" s="110"/>
      <c r="H338" s="179"/>
      <c r="I338" s="216"/>
      <c r="J338" s="110"/>
      <c r="K338" s="110"/>
      <c r="L338" s="110"/>
      <c r="M338" s="110"/>
      <c r="N338" s="110"/>
      <c r="O338" s="110"/>
    </row>
    <row r="339" spans="1:15" s="94" customFormat="1" x14ac:dyDescent="0.15">
      <c r="A339" s="110"/>
      <c r="B339" s="110"/>
      <c r="C339" s="219"/>
      <c r="D339" s="222"/>
      <c r="E339" s="219"/>
      <c r="F339" s="219"/>
      <c r="G339" s="110"/>
      <c r="H339" s="179"/>
      <c r="I339" s="216"/>
      <c r="J339" s="110"/>
      <c r="K339" s="110"/>
      <c r="L339" s="110"/>
      <c r="M339" s="110"/>
      <c r="N339" s="110"/>
      <c r="O339" s="110"/>
    </row>
    <row r="340" spans="1:15" s="94" customFormat="1" x14ac:dyDescent="0.15">
      <c r="A340" s="110"/>
      <c r="B340" s="110"/>
      <c r="C340" s="219"/>
      <c r="D340" s="222"/>
      <c r="E340" s="219"/>
      <c r="F340" s="219"/>
      <c r="G340" s="110"/>
      <c r="H340" s="179"/>
      <c r="I340" s="216"/>
      <c r="J340" s="110"/>
      <c r="K340" s="110"/>
      <c r="L340" s="110"/>
      <c r="M340" s="110"/>
      <c r="N340" s="110"/>
      <c r="O340" s="110"/>
    </row>
    <row r="341" spans="1:15" s="94" customFormat="1" x14ac:dyDescent="0.15">
      <c r="A341" s="110"/>
      <c r="B341" s="110"/>
      <c r="C341" s="219"/>
      <c r="D341" s="222"/>
      <c r="E341" s="219"/>
      <c r="F341" s="219"/>
      <c r="G341" s="110"/>
      <c r="H341" s="179"/>
      <c r="I341" s="216"/>
      <c r="J341" s="110"/>
      <c r="K341" s="110"/>
      <c r="L341" s="110"/>
      <c r="M341" s="110"/>
      <c r="N341" s="110"/>
      <c r="O341" s="110"/>
    </row>
    <row r="342" spans="1:15" s="94" customFormat="1" x14ac:dyDescent="0.15">
      <c r="A342" s="110"/>
      <c r="B342" s="110"/>
      <c r="C342" s="219"/>
      <c r="D342" s="222"/>
      <c r="E342" s="219"/>
      <c r="F342" s="219"/>
      <c r="G342" s="110"/>
      <c r="H342" s="179"/>
      <c r="I342" s="216"/>
      <c r="J342" s="110"/>
      <c r="K342" s="110"/>
      <c r="L342" s="110"/>
      <c r="M342" s="110"/>
      <c r="N342" s="110"/>
      <c r="O342" s="110"/>
    </row>
    <row r="343" spans="1:15" s="94" customFormat="1" x14ac:dyDescent="0.15">
      <c r="A343" s="110"/>
      <c r="B343" s="110"/>
      <c r="C343" s="219"/>
      <c r="D343" s="222"/>
      <c r="E343" s="219"/>
      <c r="F343" s="219"/>
      <c r="G343" s="110"/>
      <c r="H343" s="179"/>
      <c r="I343" s="216"/>
      <c r="J343" s="110"/>
      <c r="K343" s="110"/>
      <c r="L343" s="110"/>
      <c r="M343" s="110"/>
      <c r="N343" s="110"/>
      <c r="O343" s="110"/>
    </row>
    <row r="344" spans="1:15" s="94" customFormat="1" x14ac:dyDescent="0.15">
      <c r="A344" s="110"/>
      <c r="B344" s="110"/>
      <c r="C344" s="219"/>
      <c r="D344" s="222"/>
      <c r="E344" s="219"/>
      <c r="F344" s="219"/>
      <c r="G344" s="110"/>
      <c r="H344" s="179"/>
      <c r="I344" s="216"/>
      <c r="J344" s="110"/>
      <c r="K344" s="110"/>
      <c r="L344" s="110"/>
      <c r="M344" s="110"/>
      <c r="N344" s="110"/>
      <c r="O344" s="110"/>
    </row>
    <row r="345" spans="1:15" s="94" customFormat="1" x14ac:dyDescent="0.15">
      <c r="A345" s="110"/>
      <c r="B345" s="110"/>
      <c r="C345" s="219"/>
      <c r="D345" s="222"/>
      <c r="E345" s="219"/>
      <c r="F345" s="219"/>
      <c r="G345" s="110"/>
      <c r="H345" s="179"/>
      <c r="I345" s="216"/>
      <c r="J345" s="110"/>
      <c r="K345" s="110"/>
      <c r="L345" s="110"/>
      <c r="M345" s="110"/>
      <c r="N345" s="110"/>
      <c r="O345" s="110"/>
    </row>
    <row r="346" spans="1:15" s="94" customFormat="1" x14ac:dyDescent="0.15">
      <c r="A346" s="110"/>
      <c r="B346" s="110"/>
      <c r="C346" s="219"/>
      <c r="D346" s="222"/>
      <c r="E346" s="219"/>
      <c r="F346" s="219"/>
      <c r="G346" s="110"/>
      <c r="H346" s="179"/>
      <c r="I346" s="216"/>
      <c r="J346" s="110"/>
      <c r="K346" s="110"/>
      <c r="L346" s="110"/>
      <c r="M346" s="110"/>
      <c r="N346" s="110"/>
      <c r="O346" s="110"/>
    </row>
    <row r="347" spans="1:15" s="94" customFormat="1" x14ac:dyDescent="0.15">
      <c r="A347" s="110"/>
      <c r="B347" s="110"/>
      <c r="C347" s="219"/>
      <c r="D347" s="222"/>
      <c r="E347" s="219"/>
      <c r="F347" s="219"/>
      <c r="G347" s="110"/>
      <c r="H347" s="179"/>
      <c r="I347" s="216"/>
      <c r="J347" s="110"/>
      <c r="K347" s="110"/>
      <c r="L347" s="110"/>
      <c r="M347" s="110"/>
      <c r="N347" s="110"/>
      <c r="O347" s="110"/>
    </row>
    <row r="348" spans="1:15" s="94" customFormat="1" x14ac:dyDescent="0.15">
      <c r="A348" s="110"/>
      <c r="B348" s="110"/>
      <c r="C348" s="219"/>
      <c r="D348" s="222"/>
      <c r="E348" s="219"/>
      <c r="F348" s="219"/>
      <c r="G348" s="110"/>
      <c r="H348" s="179"/>
      <c r="I348" s="216"/>
      <c r="J348" s="110"/>
      <c r="K348" s="110"/>
      <c r="L348" s="110"/>
      <c r="M348" s="110"/>
      <c r="N348" s="110"/>
      <c r="O348" s="110"/>
    </row>
    <row r="349" spans="1:15" s="94" customFormat="1" x14ac:dyDescent="0.15">
      <c r="A349" s="110"/>
      <c r="B349" s="110"/>
      <c r="C349" s="219"/>
      <c r="D349" s="222"/>
      <c r="E349" s="219"/>
      <c r="F349" s="219"/>
      <c r="G349" s="110"/>
      <c r="H349" s="179"/>
      <c r="I349" s="216"/>
      <c r="J349" s="110"/>
      <c r="K349" s="110"/>
      <c r="L349" s="110"/>
      <c r="M349" s="110"/>
      <c r="N349" s="110"/>
      <c r="O349" s="110"/>
    </row>
    <row r="350" spans="1:15" s="94" customFormat="1" x14ac:dyDescent="0.15">
      <c r="A350" s="110"/>
      <c r="B350" s="110"/>
      <c r="C350" s="219"/>
      <c r="D350" s="222"/>
      <c r="E350" s="219"/>
      <c r="F350" s="219"/>
      <c r="G350" s="110"/>
      <c r="H350" s="179"/>
      <c r="I350" s="216"/>
      <c r="J350" s="110"/>
      <c r="K350" s="110"/>
      <c r="L350" s="110"/>
      <c r="M350" s="110"/>
      <c r="N350" s="110"/>
      <c r="O350" s="110"/>
    </row>
    <row r="351" spans="1:15" s="94" customFormat="1" x14ac:dyDescent="0.15">
      <c r="A351" s="110"/>
      <c r="B351" s="110"/>
      <c r="C351" s="219"/>
      <c r="D351" s="222"/>
      <c r="E351" s="219"/>
      <c r="F351" s="219"/>
      <c r="G351" s="110"/>
      <c r="H351" s="179"/>
      <c r="I351" s="216"/>
      <c r="J351" s="110"/>
      <c r="K351" s="110"/>
      <c r="L351" s="110"/>
      <c r="M351" s="110"/>
      <c r="N351" s="110"/>
      <c r="O351" s="110"/>
    </row>
    <row r="352" spans="1:15" s="94" customFormat="1" x14ac:dyDescent="0.15">
      <c r="A352" s="110"/>
      <c r="B352" s="110"/>
      <c r="C352" s="219"/>
      <c r="D352" s="222"/>
      <c r="E352" s="219"/>
      <c r="F352" s="219"/>
      <c r="G352" s="110"/>
      <c r="H352" s="179"/>
      <c r="I352" s="216"/>
      <c r="J352" s="110"/>
      <c r="K352" s="110"/>
      <c r="L352" s="110"/>
      <c r="M352" s="110"/>
      <c r="N352" s="110"/>
      <c r="O352" s="110"/>
    </row>
    <row r="353" spans="1:15" s="94" customFormat="1" x14ac:dyDescent="0.15">
      <c r="A353" s="110"/>
      <c r="B353" s="110"/>
      <c r="C353" s="219"/>
      <c r="D353" s="222"/>
      <c r="E353" s="219"/>
      <c r="F353" s="219"/>
      <c r="G353" s="110"/>
      <c r="H353" s="179"/>
      <c r="I353" s="216"/>
      <c r="J353" s="110"/>
      <c r="K353" s="110"/>
      <c r="L353" s="110"/>
      <c r="M353" s="110"/>
      <c r="N353" s="110"/>
      <c r="O353" s="110"/>
    </row>
    <row r="354" spans="1:15" s="94" customFormat="1" x14ac:dyDescent="0.15">
      <c r="A354" s="110"/>
      <c r="B354" s="110"/>
      <c r="C354" s="219"/>
      <c r="D354" s="222"/>
      <c r="E354" s="219"/>
      <c r="F354" s="219"/>
      <c r="G354" s="110"/>
      <c r="H354" s="179"/>
      <c r="I354" s="216"/>
      <c r="J354" s="110"/>
      <c r="K354" s="110"/>
      <c r="L354" s="110"/>
      <c r="M354" s="110"/>
      <c r="N354" s="110"/>
      <c r="O354" s="110"/>
    </row>
    <row r="355" spans="1:15" s="94" customFormat="1" x14ac:dyDescent="0.15">
      <c r="A355" s="110"/>
      <c r="B355" s="110"/>
      <c r="C355" s="219"/>
      <c r="D355" s="222"/>
      <c r="E355" s="219"/>
      <c r="F355" s="219"/>
      <c r="G355" s="110"/>
      <c r="H355" s="179"/>
      <c r="I355" s="216"/>
      <c r="J355" s="110"/>
      <c r="K355" s="110"/>
      <c r="L355" s="110"/>
      <c r="M355" s="110"/>
      <c r="N355" s="110"/>
      <c r="O355" s="110"/>
    </row>
    <row r="356" spans="1:15" s="94" customFormat="1" x14ac:dyDescent="0.15">
      <c r="A356" s="110"/>
      <c r="B356" s="110"/>
      <c r="C356" s="219"/>
      <c r="D356" s="222"/>
      <c r="E356" s="219"/>
      <c r="F356" s="219"/>
      <c r="G356" s="110"/>
      <c r="H356" s="179"/>
      <c r="I356" s="216"/>
      <c r="J356" s="110"/>
      <c r="K356" s="110"/>
      <c r="L356" s="110"/>
      <c r="M356" s="110"/>
      <c r="N356" s="110"/>
      <c r="O356" s="110"/>
    </row>
    <row r="357" spans="1:15" s="94" customFormat="1" x14ac:dyDescent="0.15">
      <c r="A357" s="110"/>
      <c r="B357" s="110"/>
      <c r="C357" s="219"/>
      <c r="D357" s="222"/>
      <c r="E357" s="219"/>
      <c r="F357" s="219"/>
      <c r="G357" s="110"/>
      <c r="H357" s="179"/>
      <c r="I357" s="216"/>
      <c r="J357" s="110"/>
      <c r="K357" s="110"/>
      <c r="L357" s="110"/>
      <c r="M357" s="110"/>
      <c r="N357" s="110"/>
      <c r="O357" s="110"/>
    </row>
    <row r="358" spans="1:15" s="94" customFormat="1" x14ac:dyDescent="0.15">
      <c r="A358" s="110"/>
      <c r="B358" s="110"/>
      <c r="C358" s="219"/>
      <c r="D358" s="222"/>
      <c r="E358" s="219"/>
      <c r="F358" s="219"/>
      <c r="G358" s="110"/>
      <c r="H358" s="179"/>
      <c r="I358" s="216"/>
      <c r="J358" s="110"/>
      <c r="K358" s="110"/>
      <c r="L358" s="110"/>
      <c r="M358" s="110"/>
      <c r="N358" s="110"/>
      <c r="O358" s="110"/>
    </row>
    <row r="359" spans="1:15" s="94" customFormat="1" x14ac:dyDescent="0.15">
      <c r="A359" s="110"/>
      <c r="B359" s="110"/>
      <c r="C359" s="219"/>
      <c r="D359" s="222"/>
      <c r="E359" s="219"/>
      <c r="F359" s="219"/>
      <c r="G359" s="110"/>
      <c r="H359" s="179"/>
      <c r="I359" s="216"/>
      <c r="J359" s="110"/>
      <c r="K359" s="110"/>
      <c r="L359" s="110"/>
      <c r="M359" s="110"/>
      <c r="N359" s="110"/>
      <c r="O359" s="110"/>
    </row>
    <row r="360" spans="1:15" s="94" customFormat="1" x14ac:dyDescent="0.15">
      <c r="A360" s="110"/>
      <c r="B360" s="110"/>
      <c r="C360" s="219"/>
      <c r="D360" s="222"/>
      <c r="E360" s="219"/>
      <c r="F360" s="219"/>
      <c r="G360" s="110"/>
      <c r="H360" s="179"/>
      <c r="I360" s="216"/>
      <c r="J360" s="110"/>
      <c r="K360" s="110"/>
      <c r="L360" s="110"/>
      <c r="M360" s="110"/>
      <c r="N360" s="110"/>
      <c r="O360" s="110"/>
    </row>
    <row r="361" spans="1:15" s="94" customFormat="1" x14ac:dyDescent="0.15">
      <c r="A361" s="110"/>
      <c r="B361" s="110"/>
      <c r="C361" s="219"/>
      <c r="D361" s="222"/>
      <c r="E361" s="219"/>
      <c r="F361" s="219"/>
      <c r="G361" s="110"/>
      <c r="H361" s="179"/>
      <c r="I361" s="216"/>
      <c r="J361" s="110"/>
      <c r="K361" s="110"/>
      <c r="L361" s="110"/>
      <c r="M361" s="110"/>
      <c r="N361" s="110"/>
      <c r="O361" s="110"/>
    </row>
    <row r="362" spans="1:15" s="94" customFormat="1" x14ac:dyDescent="0.15">
      <c r="A362" s="110"/>
      <c r="B362" s="110"/>
      <c r="C362" s="219"/>
      <c r="D362" s="222"/>
      <c r="E362" s="219"/>
      <c r="F362" s="219"/>
      <c r="G362" s="110"/>
      <c r="H362" s="179"/>
      <c r="I362" s="216"/>
      <c r="J362" s="110"/>
      <c r="K362" s="110"/>
      <c r="L362" s="110"/>
      <c r="M362" s="110"/>
      <c r="N362" s="110"/>
      <c r="O362" s="110"/>
    </row>
    <row r="363" spans="1:15" s="94" customFormat="1" x14ac:dyDescent="0.15">
      <c r="A363" s="110"/>
      <c r="B363" s="110"/>
      <c r="C363" s="219"/>
      <c r="D363" s="222"/>
      <c r="E363" s="219"/>
      <c r="F363" s="219"/>
      <c r="G363" s="110"/>
      <c r="H363" s="179"/>
      <c r="I363" s="216"/>
      <c r="J363" s="110"/>
      <c r="K363" s="110"/>
      <c r="L363" s="110"/>
      <c r="M363" s="110"/>
      <c r="N363" s="110"/>
      <c r="O363" s="110"/>
    </row>
    <row r="364" spans="1:15" s="94" customFormat="1" x14ac:dyDescent="0.15">
      <c r="A364" s="110"/>
      <c r="B364" s="110"/>
      <c r="C364" s="219"/>
      <c r="D364" s="222"/>
      <c r="E364" s="219"/>
      <c r="F364" s="219"/>
      <c r="G364" s="110"/>
      <c r="H364" s="179"/>
      <c r="I364" s="216"/>
      <c r="J364" s="110"/>
      <c r="K364" s="110"/>
      <c r="L364" s="110"/>
      <c r="M364" s="110"/>
      <c r="N364" s="110"/>
      <c r="O364" s="110"/>
    </row>
    <row r="365" spans="1:15" s="94" customFormat="1" x14ac:dyDescent="0.15">
      <c r="A365" s="110"/>
      <c r="B365" s="110"/>
      <c r="C365" s="219"/>
      <c r="D365" s="222"/>
      <c r="E365" s="219"/>
      <c r="F365" s="219"/>
      <c r="G365" s="110"/>
      <c r="H365" s="179"/>
      <c r="I365" s="216"/>
      <c r="J365" s="110"/>
      <c r="K365" s="110"/>
      <c r="L365" s="110"/>
      <c r="M365" s="110"/>
      <c r="N365" s="110"/>
      <c r="O365" s="110"/>
    </row>
    <row r="366" spans="1:15" s="94" customFormat="1" x14ac:dyDescent="0.15">
      <c r="A366" s="110"/>
      <c r="B366" s="110"/>
      <c r="C366" s="219"/>
      <c r="D366" s="222"/>
      <c r="E366" s="219"/>
      <c r="F366" s="219"/>
      <c r="G366" s="110"/>
      <c r="H366" s="179"/>
      <c r="I366" s="216"/>
      <c r="J366" s="110"/>
      <c r="K366" s="110"/>
      <c r="L366" s="110"/>
      <c r="M366" s="110"/>
      <c r="N366" s="110"/>
      <c r="O366" s="110"/>
    </row>
    <row r="367" spans="1:15" s="94" customFormat="1" x14ac:dyDescent="0.15">
      <c r="A367" s="110"/>
      <c r="B367" s="110"/>
      <c r="C367" s="219"/>
      <c r="D367" s="222"/>
      <c r="E367" s="219"/>
      <c r="F367" s="219"/>
      <c r="G367" s="110"/>
      <c r="H367" s="179"/>
      <c r="I367" s="216"/>
      <c r="J367" s="110"/>
      <c r="K367" s="110"/>
      <c r="L367" s="110"/>
      <c r="M367" s="110"/>
      <c r="N367" s="110"/>
      <c r="O367" s="110"/>
    </row>
    <row r="368" spans="1:15" s="94" customFormat="1" x14ac:dyDescent="0.15">
      <c r="A368" s="110"/>
      <c r="B368" s="110"/>
      <c r="C368" s="219"/>
      <c r="D368" s="222"/>
      <c r="E368" s="219"/>
      <c r="F368" s="219"/>
      <c r="G368" s="110"/>
      <c r="H368" s="179"/>
      <c r="I368" s="216"/>
      <c r="J368" s="110"/>
      <c r="K368" s="110"/>
      <c r="L368" s="110"/>
      <c r="M368" s="110"/>
      <c r="N368" s="110"/>
      <c r="O368" s="110"/>
    </row>
    <row r="369" spans="1:15" s="94" customFormat="1" x14ac:dyDescent="0.15">
      <c r="A369" s="110"/>
      <c r="B369" s="110"/>
      <c r="C369" s="219"/>
      <c r="D369" s="222"/>
      <c r="E369" s="219"/>
      <c r="F369" s="219"/>
      <c r="G369" s="110"/>
      <c r="H369" s="179"/>
      <c r="I369" s="216"/>
      <c r="J369" s="110"/>
      <c r="K369" s="110"/>
      <c r="L369" s="110"/>
      <c r="M369" s="110"/>
      <c r="N369" s="110"/>
      <c r="O369" s="110"/>
    </row>
    <row r="370" spans="1:15" s="94" customFormat="1" x14ac:dyDescent="0.15">
      <c r="A370" s="110"/>
      <c r="B370" s="110"/>
      <c r="C370" s="219"/>
      <c r="D370" s="222"/>
      <c r="E370" s="219"/>
      <c r="F370" s="219"/>
      <c r="G370" s="110"/>
      <c r="H370" s="179"/>
      <c r="I370" s="216"/>
      <c r="J370" s="110"/>
      <c r="K370" s="110"/>
      <c r="L370" s="110"/>
      <c r="M370" s="110"/>
      <c r="N370" s="110"/>
      <c r="O370" s="110"/>
    </row>
    <row r="371" spans="1:15" s="94" customFormat="1" x14ac:dyDescent="0.15">
      <c r="A371" s="110"/>
      <c r="B371" s="110"/>
      <c r="C371" s="219"/>
      <c r="D371" s="222"/>
      <c r="E371" s="219"/>
      <c r="F371" s="219"/>
      <c r="G371" s="110"/>
      <c r="H371" s="179"/>
      <c r="I371" s="216"/>
      <c r="J371" s="110"/>
      <c r="K371" s="110"/>
      <c r="L371" s="110"/>
      <c r="M371" s="110"/>
      <c r="N371" s="110"/>
      <c r="O371" s="110"/>
    </row>
    <row r="372" spans="1:15" s="94" customFormat="1" x14ac:dyDescent="0.15">
      <c r="A372" s="110"/>
      <c r="B372" s="110"/>
      <c r="C372" s="219"/>
      <c r="D372" s="222"/>
      <c r="E372" s="219"/>
      <c r="F372" s="219"/>
      <c r="G372" s="110"/>
      <c r="H372" s="179"/>
      <c r="I372" s="216"/>
      <c r="J372" s="110"/>
      <c r="K372" s="110"/>
      <c r="L372" s="110"/>
      <c r="M372" s="110"/>
      <c r="N372" s="110"/>
      <c r="O372" s="110"/>
    </row>
    <row r="373" spans="1:15" s="94" customFormat="1" x14ac:dyDescent="0.15">
      <c r="A373" s="110"/>
      <c r="B373" s="110"/>
      <c r="C373" s="219"/>
      <c r="D373" s="222"/>
      <c r="E373" s="219"/>
      <c r="F373" s="219"/>
      <c r="G373" s="110"/>
      <c r="H373" s="179"/>
      <c r="I373" s="216"/>
      <c r="J373" s="110"/>
      <c r="K373" s="110"/>
      <c r="L373" s="110"/>
      <c r="M373" s="110"/>
      <c r="N373" s="110"/>
      <c r="O373" s="110"/>
    </row>
    <row r="374" spans="1:15" s="94" customFormat="1" x14ac:dyDescent="0.15">
      <c r="A374" s="110"/>
      <c r="B374" s="110"/>
      <c r="C374" s="219"/>
      <c r="D374" s="222"/>
      <c r="E374" s="219"/>
      <c r="F374" s="219"/>
      <c r="G374" s="110"/>
      <c r="H374" s="179"/>
      <c r="I374" s="216"/>
      <c r="J374" s="110"/>
      <c r="K374" s="110"/>
      <c r="L374" s="110"/>
      <c r="M374" s="110"/>
      <c r="N374" s="110"/>
      <c r="O374" s="110"/>
    </row>
    <row r="375" spans="1:15" s="94" customFormat="1" x14ac:dyDescent="0.15">
      <c r="A375" s="110"/>
      <c r="B375" s="110"/>
      <c r="C375" s="219"/>
      <c r="D375" s="222"/>
      <c r="E375" s="219"/>
      <c r="F375" s="219"/>
      <c r="G375" s="110"/>
      <c r="H375" s="179"/>
      <c r="I375" s="216"/>
      <c r="J375" s="110"/>
      <c r="K375" s="110"/>
      <c r="L375" s="110"/>
      <c r="M375" s="110"/>
      <c r="N375" s="110"/>
      <c r="O375" s="110"/>
    </row>
    <row r="376" spans="1:15" s="94" customFormat="1" x14ac:dyDescent="0.15">
      <c r="A376" s="110"/>
      <c r="B376" s="110"/>
      <c r="C376" s="219"/>
      <c r="D376" s="222"/>
      <c r="E376" s="219"/>
      <c r="F376" s="219"/>
      <c r="G376" s="110"/>
      <c r="H376" s="179"/>
      <c r="I376" s="216"/>
      <c r="J376" s="110"/>
      <c r="K376" s="110"/>
      <c r="L376" s="110"/>
      <c r="M376" s="110"/>
      <c r="N376" s="110"/>
      <c r="O376" s="110"/>
    </row>
    <row r="377" spans="1:15" s="94" customFormat="1" x14ac:dyDescent="0.15">
      <c r="A377" s="110"/>
      <c r="B377" s="110"/>
      <c r="C377" s="219"/>
      <c r="D377" s="222"/>
      <c r="E377" s="219"/>
      <c r="F377" s="219"/>
      <c r="G377" s="110"/>
      <c r="H377" s="179"/>
      <c r="I377" s="216"/>
      <c r="J377" s="110"/>
      <c r="K377" s="110"/>
      <c r="L377" s="110"/>
      <c r="M377" s="110"/>
      <c r="N377" s="110"/>
      <c r="O377" s="110"/>
    </row>
    <row r="378" spans="1:15" s="94" customFormat="1" x14ac:dyDescent="0.15">
      <c r="A378" s="110"/>
      <c r="B378" s="110"/>
      <c r="C378" s="219"/>
      <c r="D378" s="222"/>
      <c r="E378" s="219"/>
      <c r="F378" s="219"/>
      <c r="G378" s="110"/>
      <c r="H378" s="179"/>
      <c r="I378" s="216"/>
      <c r="J378" s="110"/>
      <c r="K378" s="110"/>
      <c r="L378" s="110"/>
      <c r="M378" s="110"/>
      <c r="N378" s="110"/>
      <c r="O378" s="110"/>
    </row>
    <row r="379" spans="1:15" s="94" customFormat="1" x14ac:dyDescent="0.15">
      <c r="A379" s="110"/>
      <c r="B379" s="110"/>
      <c r="C379" s="219"/>
      <c r="D379" s="222"/>
      <c r="E379" s="219"/>
      <c r="F379" s="219"/>
      <c r="G379" s="110"/>
      <c r="H379" s="179"/>
      <c r="I379" s="216"/>
      <c r="J379" s="110"/>
      <c r="K379" s="110"/>
      <c r="L379" s="110"/>
      <c r="M379" s="110"/>
      <c r="N379" s="110"/>
      <c r="O379" s="110"/>
    </row>
    <row r="380" spans="1:15" s="94" customFormat="1" x14ac:dyDescent="0.15">
      <c r="A380" s="110"/>
      <c r="B380" s="110"/>
      <c r="C380" s="219"/>
      <c r="D380" s="222"/>
      <c r="E380" s="219"/>
      <c r="F380" s="219"/>
      <c r="G380" s="110"/>
      <c r="H380" s="179"/>
      <c r="I380" s="216"/>
      <c r="J380" s="110"/>
      <c r="K380" s="110"/>
      <c r="L380" s="110"/>
      <c r="M380" s="110"/>
      <c r="N380" s="110"/>
      <c r="O380" s="110"/>
    </row>
    <row r="381" spans="1:15" s="94" customFormat="1" x14ac:dyDescent="0.15">
      <c r="A381" s="110"/>
      <c r="B381" s="110"/>
      <c r="C381" s="219"/>
      <c r="D381" s="222"/>
      <c r="E381" s="219"/>
      <c r="F381" s="219"/>
      <c r="G381" s="110"/>
      <c r="H381" s="179"/>
      <c r="I381" s="216"/>
      <c r="J381" s="110"/>
      <c r="K381" s="110"/>
      <c r="L381" s="110"/>
      <c r="M381" s="110"/>
      <c r="N381" s="110"/>
      <c r="O381" s="110"/>
    </row>
    <row r="382" spans="1:15" s="94" customFormat="1" x14ac:dyDescent="0.15">
      <c r="A382" s="110"/>
      <c r="B382" s="110"/>
      <c r="C382" s="219"/>
      <c r="D382" s="222"/>
      <c r="E382" s="219"/>
      <c r="F382" s="219"/>
      <c r="G382" s="110"/>
      <c r="H382" s="179"/>
      <c r="I382" s="216"/>
      <c r="J382" s="110"/>
      <c r="K382" s="110"/>
      <c r="L382" s="110"/>
      <c r="M382" s="110"/>
      <c r="N382" s="110"/>
      <c r="O382" s="110"/>
    </row>
    <row r="383" spans="1:15" s="94" customFormat="1" x14ac:dyDescent="0.15">
      <c r="A383" s="110"/>
      <c r="B383" s="110"/>
      <c r="C383" s="219"/>
      <c r="D383" s="222"/>
      <c r="E383" s="219"/>
      <c r="F383" s="219"/>
      <c r="G383" s="110"/>
      <c r="H383" s="179"/>
      <c r="I383" s="216"/>
      <c r="J383" s="110"/>
      <c r="K383" s="110"/>
      <c r="L383" s="110"/>
      <c r="M383" s="110"/>
      <c r="N383" s="110"/>
      <c r="O383" s="110"/>
    </row>
    <row r="384" spans="1:15" s="94" customFormat="1" x14ac:dyDescent="0.15">
      <c r="A384" s="110"/>
      <c r="B384" s="110"/>
      <c r="C384" s="219"/>
      <c r="D384" s="222"/>
      <c r="E384" s="219"/>
      <c r="F384" s="219"/>
      <c r="G384" s="110"/>
      <c r="H384" s="179"/>
      <c r="I384" s="216"/>
      <c r="J384" s="110"/>
      <c r="K384" s="110"/>
      <c r="L384" s="110"/>
      <c r="M384" s="110"/>
      <c r="N384" s="110"/>
      <c r="O384" s="110"/>
    </row>
    <row r="385" spans="1:15" s="94" customFormat="1" x14ac:dyDescent="0.15">
      <c r="A385" s="110"/>
      <c r="B385" s="110"/>
      <c r="C385" s="219"/>
      <c r="D385" s="222"/>
      <c r="E385" s="219"/>
      <c r="F385" s="219"/>
      <c r="G385" s="110"/>
      <c r="H385" s="179"/>
      <c r="I385" s="216"/>
      <c r="J385" s="110"/>
      <c r="K385" s="110"/>
      <c r="L385" s="110"/>
      <c r="M385" s="110"/>
      <c r="N385" s="110"/>
      <c r="O385" s="110"/>
    </row>
    <row r="386" spans="1:15" s="94" customFormat="1" x14ac:dyDescent="0.15">
      <c r="A386" s="110"/>
      <c r="B386" s="110"/>
      <c r="C386" s="219"/>
      <c r="D386" s="222"/>
      <c r="E386" s="219"/>
      <c r="F386" s="219"/>
      <c r="G386" s="110"/>
      <c r="H386" s="179"/>
      <c r="I386" s="216"/>
      <c r="J386" s="110"/>
      <c r="K386" s="110"/>
      <c r="L386" s="110"/>
      <c r="M386" s="110"/>
      <c r="N386" s="110"/>
      <c r="O386" s="110"/>
    </row>
    <row r="387" spans="1:15" s="94" customFormat="1" x14ac:dyDescent="0.15">
      <c r="A387" s="110"/>
      <c r="B387" s="110"/>
      <c r="C387" s="219"/>
      <c r="D387" s="222"/>
      <c r="E387" s="219"/>
      <c r="F387" s="219"/>
      <c r="G387" s="110"/>
      <c r="H387" s="179"/>
      <c r="I387" s="216"/>
      <c r="J387" s="110"/>
      <c r="K387" s="110"/>
      <c r="L387" s="110"/>
      <c r="M387" s="110"/>
      <c r="N387" s="110"/>
      <c r="O387" s="110"/>
    </row>
    <row r="388" spans="1:15" s="94" customFormat="1" x14ac:dyDescent="0.15">
      <c r="A388" s="110"/>
      <c r="B388" s="110"/>
      <c r="C388" s="219"/>
      <c r="D388" s="222"/>
      <c r="E388" s="219"/>
      <c r="F388" s="219"/>
      <c r="G388" s="110"/>
      <c r="H388" s="179"/>
      <c r="I388" s="216"/>
      <c r="J388" s="110"/>
      <c r="K388" s="110"/>
      <c r="L388" s="110"/>
      <c r="M388" s="110"/>
      <c r="N388" s="110"/>
      <c r="O388" s="110"/>
    </row>
    <row r="389" spans="1:15" s="94" customFormat="1" x14ac:dyDescent="0.15">
      <c r="A389" s="110"/>
      <c r="B389" s="110"/>
      <c r="C389" s="219"/>
      <c r="D389" s="222"/>
      <c r="E389" s="219"/>
      <c r="F389" s="219"/>
      <c r="G389" s="110"/>
      <c r="H389" s="179"/>
      <c r="I389" s="216"/>
      <c r="J389" s="110"/>
      <c r="K389" s="110"/>
      <c r="L389" s="110"/>
      <c r="M389" s="110"/>
      <c r="N389" s="110"/>
      <c r="O389" s="110"/>
    </row>
    <row r="390" spans="1:15" s="94" customFormat="1" x14ac:dyDescent="0.15">
      <c r="A390" s="110"/>
      <c r="B390" s="110"/>
      <c r="C390" s="219"/>
      <c r="D390" s="222"/>
      <c r="E390" s="219"/>
      <c r="F390" s="219"/>
      <c r="G390" s="110"/>
      <c r="H390" s="179"/>
      <c r="I390" s="216"/>
      <c r="J390" s="110"/>
      <c r="K390" s="110"/>
      <c r="L390" s="110"/>
      <c r="M390" s="110"/>
      <c r="N390" s="110"/>
      <c r="O390" s="110"/>
    </row>
    <row r="391" spans="1:15" s="94" customFormat="1" x14ac:dyDescent="0.15">
      <c r="A391" s="110"/>
      <c r="B391" s="110"/>
      <c r="C391" s="219"/>
      <c r="D391" s="222"/>
      <c r="E391" s="219"/>
      <c r="F391" s="219"/>
      <c r="G391" s="110"/>
      <c r="H391" s="179"/>
      <c r="I391" s="216"/>
      <c r="J391" s="110"/>
      <c r="K391" s="110"/>
      <c r="L391" s="110"/>
      <c r="M391" s="110"/>
      <c r="N391" s="110"/>
      <c r="O391" s="110"/>
    </row>
    <row r="392" spans="1:15" s="94" customFormat="1" x14ac:dyDescent="0.15">
      <c r="A392" s="110"/>
      <c r="B392" s="110"/>
      <c r="C392" s="219"/>
      <c r="D392" s="222"/>
      <c r="E392" s="219"/>
      <c r="F392" s="219"/>
      <c r="G392" s="110"/>
      <c r="H392" s="179"/>
      <c r="I392" s="216"/>
      <c r="J392" s="110"/>
      <c r="K392" s="110"/>
      <c r="L392" s="110"/>
      <c r="M392" s="110"/>
      <c r="N392" s="110"/>
      <c r="O392" s="110"/>
    </row>
    <row r="393" spans="1:15" s="94" customFormat="1" x14ac:dyDescent="0.15">
      <c r="A393" s="110"/>
      <c r="B393" s="110"/>
      <c r="C393" s="219"/>
      <c r="D393" s="222"/>
      <c r="E393" s="219"/>
      <c r="F393" s="219"/>
      <c r="G393" s="110"/>
      <c r="H393" s="179"/>
      <c r="I393" s="216"/>
      <c r="J393" s="110"/>
      <c r="K393" s="110"/>
      <c r="L393" s="110"/>
      <c r="M393" s="110"/>
      <c r="N393" s="110"/>
      <c r="O393" s="110"/>
    </row>
    <row r="394" spans="1:15" s="94" customFormat="1" x14ac:dyDescent="0.15">
      <c r="A394" s="110"/>
      <c r="B394" s="110"/>
      <c r="C394" s="219"/>
      <c r="D394" s="222"/>
      <c r="E394" s="219"/>
      <c r="F394" s="219"/>
      <c r="G394" s="110"/>
      <c r="H394" s="179"/>
      <c r="I394" s="216"/>
      <c r="J394" s="110"/>
      <c r="K394" s="110"/>
      <c r="L394" s="110"/>
      <c r="M394" s="110"/>
      <c r="N394" s="110"/>
      <c r="O394" s="110"/>
    </row>
    <row r="395" spans="1:15" s="94" customFormat="1" x14ac:dyDescent="0.15">
      <c r="A395" s="110"/>
      <c r="B395" s="110"/>
      <c r="C395" s="219"/>
      <c r="D395" s="222"/>
      <c r="E395" s="219"/>
      <c r="F395" s="219"/>
      <c r="G395" s="110"/>
      <c r="H395" s="179"/>
      <c r="I395" s="216"/>
      <c r="J395" s="110"/>
      <c r="K395" s="110"/>
      <c r="L395" s="110"/>
      <c r="M395" s="110"/>
      <c r="N395" s="110"/>
      <c r="O395" s="110"/>
    </row>
    <row r="396" spans="1:15" s="94" customFormat="1" x14ac:dyDescent="0.15">
      <c r="A396" s="110"/>
      <c r="B396" s="110"/>
      <c r="C396" s="219"/>
      <c r="D396" s="222"/>
      <c r="E396" s="219"/>
      <c r="F396" s="219"/>
      <c r="G396" s="110"/>
      <c r="H396" s="179"/>
      <c r="I396" s="216"/>
      <c r="J396" s="110"/>
      <c r="K396" s="110"/>
      <c r="L396" s="110"/>
      <c r="M396" s="110"/>
      <c r="N396" s="110"/>
      <c r="O396" s="110"/>
    </row>
    <row r="397" spans="1:15" s="94" customFormat="1" x14ac:dyDescent="0.15">
      <c r="A397" s="110"/>
      <c r="B397" s="110"/>
      <c r="C397" s="219"/>
      <c r="D397" s="222"/>
      <c r="E397" s="219"/>
      <c r="F397" s="219"/>
      <c r="G397" s="110"/>
      <c r="H397" s="179"/>
      <c r="I397" s="216"/>
      <c r="J397" s="110"/>
      <c r="K397" s="110"/>
      <c r="L397" s="110"/>
      <c r="M397" s="110"/>
      <c r="N397" s="110"/>
      <c r="O397" s="110"/>
    </row>
    <row r="398" spans="1:15" s="94" customFormat="1" x14ac:dyDescent="0.15">
      <c r="A398" s="110"/>
      <c r="B398" s="110"/>
      <c r="C398" s="219"/>
      <c r="D398" s="222"/>
      <c r="E398" s="219"/>
      <c r="F398" s="219"/>
      <c r="G398" s="110"/>
      <c r="H398" s="179"/>
      <c r="I398" s="216"/>
      <c r="J398" s="110"/>
      <c r="K398" s="110"/>
      <c r="L398" s="110"/>
      <c r="M398" s="110"/>
      <c r="N398" s="110"/>
      <c r="O398" s="110"/>
    </row>
    <row r="399" spans="1:15" s="94" customFormat="1" x14ac:dyDescent="0.15">
      <c r="A399" s="110"/>
      <c r="B399" s="110"/>
      <c r="C399" s="219"/>
      <c r="D399" s="222"/>
      <c r="E399" s="219"/>
      <c r="F399" s="219"/>
      <c r="G399" s="110"/>
      <c r="H399" s="179"/>
      <c r="I399" s="216"/>
      <c r="J399" s="110"/>
      <c r="K399" s="110"/>
      <c r="L399" s="110"/>
      <c r="M399" s="110"/>
      <c r="N399" s="110"/>
      <c r="O399" s="110"/>
    </row>
    <row r="400" spans="1:15" s="94" customFormat="1" x14ac:dyDescent="0.15">
      <c r="A400" s="110"/>
      <c r="B400" s="110"/>
      <c r="C400" s="219"/>
      <c r="D400" s="222"/>
      <c r="E400" s="219"/>
      <c r="F400" s="219"/>
      <c r="G400" s="110"/>
      <c r="H400" s="179"/>
      <c r="I400" s="216"/>
      <c r="J400" s="110"/>
      <c r="K400" s="110"/>
      <c r="L400" s="110"/>
      <c r="M400" s="110"/>
      <c r="N400" s="110"/>
      <c r="O400" s="110"/>
    </row>
    <row r="401" spans="1:15" s="94" customFormat="1" x14ac:dyDescent="0.15">
      <c r="A401" s="110"/>
      <c r="B401" s="110"/>
      <c r="C401" s="219"/>
      <c r="D401" s="222"/>
      <c r="E401" s="219"/>
      <c r="F401" s="219"/>
      <c r="G401" s="110"/>
      <c r="H401" s="179"/>
      <c r="I401" s="216"/>
      <c r="J401" s="110"/>
      <c r="K401" s="110"/>
      <c r="L401" s="110"/>
      <c r="M401" s="110"/>
      <c r="N401" s="110"/>
      <c r="O401" s="110"/>
    </row>
    <row r="402" spans="1:15" s="94" customFormat="1" x14ac:dyDescent="0.15">
      <c r="A402" s="110"/>
      <c r="B402" s="110"/>
      <c r="C402" s="219"/>
      <c r="D402" s="222"/>
      <c r="E402" s="219"/>
      <c r="F402" s="219"/>
      <c r="G402" s="110"/>
      <c r="H402" s="179"/>
      <c r="I402" s="216"/>
      <c r="J402" s="110"/>
      <c r="K402" s="110"/>
      <c r="L402" s="110"/>
      <c r="M402" s="110"/>
      <c r="N402" s="110"/>
      <c r="O402" s="110"/>
    </row>
    <row r="403" spans="1:15" s="94" customFormat="1" x14ac:dyDescent="0.15">
      <c r="A403" s="110"/>
      <c r="B403" s="110"/>
      <c r="C403" s="219"/>
      <c r="D403" s="222"/>
      <c r="E403" s="219"/>
      <c r="F403" s="219"/>
      <c r="G403" s="110"/>
      <c r="H403" s="179"/>
      <c r="I403" s="216"/>
      <c r="J403" s="110"/>
      <c r="K403" s="110"/>
      <c r="L403" s="110"/>
      <c r="M403" s="110"/>
      <c r="N403" s="110"/>
      <c r="O403" s="110"/>
    </row>
    <row r="404" spans="1:15" s="94" customFormat="1" x14ac:dyDescent="0.15">
      <c r="A404" s="110"/>
      <c r="B404" s="110"/>
      <c r="C404" s="219"/>
      <c r="D404" s="222"/>
      <c r="E404" s="219"/>
      <c r="F404" s="219"/>
      <c r="G404" s="110"/>
      <c r="H404" s="179"/>
      <c r="I404" s="216"/>
      <c r="J404" s="110"/>
      <c r="K404" s="110"/>
      <c r="L404" s="110"/>
      <c r="M404" s="110"/>
      <c r="N404" s="110"/>
      <c r="O404" s="110"/>
    </row>
    <row r="405" spans="1:15" s="94" customFormat="1" x14ac:dyDescent="0.15">
      <c r="A405" s="110"/>
      <c r="B405" s="110"/>
      <c r="C405" s="219"/>
      <c r="D405" s="222"/>
      <c r="E405" s="219"/>
      <c r="F405" s="219"/>
      <c r="G405" s="110"/>
      <c r="H405" s="179"/>
      <c r="I405" s="216"/>
      <c r="J405" s="110"/>
      <c r="K405" s="110"/>
      <c r="L405" s="110"/>
      <c r="M405" s="110"/>
      <c r="N405" s="110"/>
      <c r="O405" s="110"/>
    </row>
    <row r="406" spans="1:15" s="94" customFormat="1" x14ac:dyDescent="0.15">
      <c r="A406" s="110"/>
      <c r="B406" s="110"/>
      <c r="C406" s="219"/>
      <c r="D406" s="222"/>
      <c r="E406" s="219"/>
      <c r="F406" s="219"/>
      <c r="G406" s="110"/>
      <c r="H406" s="179"/>
      <c r="I406" s="216"/>
      <c r="J406" s="110"/>
      <c r="K406" s="110"/>
      <c r="L406" s="110"/>
      <c r="M406" s="110"/>
      <c r="N406" s="110"/>
      <c r="O406" s="110"/>
    </row>
    <row r="407" spans="1:15" s="94" customFormat="1" x14ac:dyDescent="0.15">
      <c r="A407" s="110"/>
      <c r="B407" s="110"/>
      <c r="C407" s="219"/>
      <c r="D407" s="222"/>
      <c r="E407" s="219"/>
      <c r="F407" s="219"/>
      <c r="G407" s="110"/>
      <c r="H407" s="179"/>
      <c r="I407" s="216"/>
      <c r="J407" s="110"/>
      <c r="K407" s="110"/>
      <c r="L407" s="110"/>
      <c r="M407" s="110"/>
      <c r="N407" s="110"/>
      <c r="O407" s="110"/>
    </row>
    <row r="408" spans="1:15" s="94" customFormat="1" x14ac:dyDescent="0.15">
      <c r="A408" s="110"/>
      <c r="B408" s="110"/>
      <c r="C408" s="219"/>
      <c r="D408" s="222"/>
      <c r="E408" s="219"/>
      <c r="F408" s="219"/>
      <c r="G408" s="110"/>
      <c r="H408" s="179"/>
      <c r="I408" s="216"/>
      <c r="J408" s="110"/>
      <c r="K408" s="110"/>
      <c r="L408" s="110"/>
      <c r="M408" s="110"/>
      <c r="N408" s="110"/>
      <c r="O408" s="110"/>
    </row>
    <row r="409" spans="1:15" s="94" customFormat="1" x14ac:dyDescent="0.15">
      <c r="A409" s="110"/>
      <c r="B409" s="110"/>
      <c r="C409" s="219"/>
      <c r="D409" s="222"/>
      <c r="E409" s="219"/>
      <c r="F409" s="219"/>
      <c r="G409" s="110"/>
      <c r="H409" s="179"/>
      <c r="I409" s="216"/>
      <c r="J409" s="110"/>
      <c r="K409" s="110"/>
      <c r="L409" s="110"/>
      <c r="M409" s="110"/>
      <c r="N409" s="110"/>
      <c r="O409" s="110"/>
    </row>
    <row r="410" spans="1:15" s="94" customFormat="1" x14ac:dyDescent="0.15">
      <c r="A410" s="110"/>
      <c r="B410" s="110"/>
      <c r="C410" s="219"/>
      <c r="D410" s="222"/>
      <c r="E410" s="219"/>
      <c r="F410" s="219"/>
      <c r="G410" s="110"/>
      <c r="H410" s="179"/>
      <c r="I410" s="216"/>
      <c r="J410" s="110"/>
      <c r="K410" s="110"/>
      <c r="L410" s="110"/>
      <c r="M410" s="110"/>
      <c r="N410" s="110"/>
      <c r="O410" s="110"/>
    </row>
    <row r="411" spans="1:15" s="94" customFormat="1" x14ac:dyDescent="0.15">
      <c r="A411" s="110"/>
      <c r="B411" s="110"/>
      <c r="C411" s="219"/>
      <c r="D411" s="222"/>
      <c r="E411" s="219"/>
      <c r="F411" s="219"/>
      <c r="G411" s="110"/>
      <c r="H411" s="179"/>
      <c r="I411" s="216"/>
      <c r="J411" s="110"/>
      <c r="K411" s="110"/>
      <c r="L411" s="110"/>
      <c r="M411" s="110"/>
      <c r="N411" s="110"/>
      <c r="O411" s="110"/>
    </row>
    <row r="412" spans="1:15" s="94" customFormat="1" x14ac:dyDescent="0.15">
      <c r="A412" s="110"/>
      <c r="B412" s="110"/>
      <c r="C412" s="219"/>
      <c r="D412" s="222"/>
      <c r="E412" s="219"/>
      <c r="F412" s="219"/>
      <c r="G412" s="110"/>
      <c r="H412" s="179"/>
      <c r="I412" s="216"/>
      <c r="J412" s="110"/>
      <c r="K412" s="110"/>
      <c r="L412" s="110"/>
      <c r="M412" s="110"/>
      <c r="N412" s="110"/>
      <c r="O412" s="110"/>
    </row>
    <row r="413" spans="1:15" s="94" customFormat="1" x14ac:dyDescent="0.15">
      <c r="A413" s="110"/>
      <c r="B413" s="110"/>
      <c r="C413" s="219"/>
      <c r="D413" s="222"/>
      <c r="E413" s="219"/>
      <c r="F413" s="219"/>
      <c r="G413" s="110"/>
      <c r="H413" s="179"/>
      <c r="I413" s="216"/>
      <c r="J413" s="110"/>
      <c r="K413" s="110"/>
      <c r="L413" s="110"/>
      <c r="M413" s="110"/>
      <c r="N413" s="110"/>
      <c r="O413" s="110"/>
    </row>
    <row r="414" spans="1:15" s="94" customFormat="1" x14ac:dyDescent="0.15">
      <c r="A414" s="110"/>
      <c r="B414" s="110"/>
      <c r="C414" s="219"/>
      <c r="D414" s="222"/>
      <c r="E414" s="219"/>
      <c r="F414" s="219"/>
      <c r="G414" s="110"/>
      <c r="H414" s="179"/>
      <c r="I414" s="216"/>
      <c r="J414" s="110"/>
      <c r="K414" s="110"/>
      <c r="L414" s="110"/>
      <c r="M414" s="110"/>
      <c r="N414" s="110"/>
      <c r="O414" s="110"/>
    </row>
    <row r="415" spans="1:15" s="94" customFormat="1" x14ac:dyDescent="0.15">
      <c r="A415" s="110"/>
      <c r="B415" s="110"/>
      <c r="C415" s="219"/>
      <c r="D415" s="222"/>
      <c r="E415" s="219"/>
      <c r="F415" s="219"/>
      <c r="G415" s="110"/>
      <c r="H415" s="179"/>
      <c r="I415" s="216"/>
      <c r="J415" s="110"/>
      <c r="K415" s="110"/>
      <c r="L415" s="110"/>
      <c r="M415" s="110"/>
      <c r="N415" s="110"/>
      <c r="O415" s="110"/>
    </row>
    <row r="416" spans="1:15" s="94" customFormat="1" x14ac:dyDescent="0.15">
      <c r="A416" s="110"/>
      <c r="B416" s="110"/>
      <c r="C416" s="219"/>
      <c r="D416" s="222"/>
      <c r="E416" s="219"/>
      <c r="F416" s="219"/>
      <c r="G416" s="110"/>
      <c r="H416" s="179"/>
      <c r="I416" s="216"/>
      <c r="J416" s="110"/>
      <c r="K416" s="110"/>
      <c r="L416" s="110"/>
      <c r="M416" s="110"/>
      <c r="N416" s="110"/>
      <c r="O416" s="110"/>
    </row>
    <row r="417" spans="1:15" s="94" customFormat="1" x14ac:dyDescent="0.15">
      <c r="A417" s="110"/>
      <c r="B417" s="110"/>
      <c r="C417" s="219"/>
      <c r="D417" s="222"/>
      <c r="E417" s="219"/>
      <c r="F417" s="219"/>
      <c r="G417" s="110"/>
      <c r="H417" s="179"/>
      <c r="I417" s="216"/>
      <c r="J417" s="110"/>
      <c r="K417" s="110"/>
      <c r="L417" s="110"/>
      <c r="M417" s="110"/>
      <c r="N417" s="110"/>
      <c r="O417" s="110"/>
    </row>
    <row r="418" spans="1:15" s="94" customFormat="1" x14ac:dyDescent="0.15">
      <c r="A418" s="110"/>
      <c r="B418" s="110"/>
      <c r="C418" s="219"/>
      <c r="D418" s="222"/>
      <c r="E418" s="219"/>
      <c r="F418" s="219"/>
      <c r="G418" s="110"/>
      <c r="H418" s="179"/>
      <c r="I418" s="216"/>
      <c r="J418" s="110"/>
      <c r="K418" s="110"/>
      <c r="L418" s="110"/>
      <c r="M418" s="110"/>
      <c r="N418" s="110"/>
      <c r="O418" s="110"/>
    </row>
    <row r="419" spans="1:15" s="94" customFormat="1" x14ac:dyDescent="0.15">
      <c r="A419" s="110"/>
      <c r="B419" s="110"/>
      <c r="C419" s="219"/>
      <c r="D419" s="222"/>
      <c r="E419" s="219"/>
      <c r="F419" s="219"/>
      <c r="G419" s="110"/>
      <c r="H419" s="179"/>
      <c r="I419" s="216"/>
      <c r="J419" s="110"/>
      <c r="K419" s="110"/>
      <c r="L419" s="110"/>
      <c r="M419" s="110"/>
      <c r="N419" s="110"/>
      <c r="O419" s="110"/>
    </row>
    <row r="420" spans="1:15" s="94" customFormat="1" x14ac:dyDescent="0.15">
      <c r="A420" s="110"/>
      <c r="B420" s="110"/>
      <c r="C420" s="219"/>
      <c r="D420" s="222"/>
      <c r="E420" s="219"/>
      <c r="F420" s="219"/>
      <c r="G420" s="110"/>
      <c r="H420" s="179"/>
      <c r="I420" s="216"/>
      <c r="J420" s="110"/>
      <c r="K420" s="110"/>
      <c r="L420" s="110"/>
      <c r="M420" s="110"/>
      <c r="N420" s="110"/>
      <c r="O420" s="110"/>
    </row>
    <row r="421" spans="1:15" s="94" customFormat="1" x14ac:dyDescent="0.15">
      <c r="A421" s="110"/>
      <c r="B421" s="110"/>
      <c r="C421" s="219"/>
      <c r="D421" s="222"/>
      <c r="E421" s="219"/>
      <c r="F421" s="219"/>
      <c r="G421" s="110"/>
      <c r="H421" s="179"/>
      <c r="I421" s="216"/>
      <c r="J421" s="110"/>
      <c r="K421" s="110"/>
      <c r="L421" s="110"/>
      <c r="M421" s="110"/>
      <c r="N421" s="110"/>
      <c r="O421" s="110"/>
    </row>
    <row r="422" spans="1:15" s="94" customFormat="1" x14ac:dyDescent="0.15">
      <c r="A422" s="110"/>
      <c r="B422" s="110"/>
      <c r="C422" s="219"/>
      <c r="D422" s="222"/>
      <c r="E422" s="219"/>
      <c r="F422" s="219"/>
      <c r="G422" s="110"/>
      <c r="H422" s="179"/>
      <c r="I422" s="216"/>
      <c r="J422" s="110"/>
      <c r="K422" s="110"/>
      <c r="L422" s="110"/>
      <c r="M422" s="110"/>
      <c r="N422" s="110"/>
      <c r="O422" s="110"/>
    </row>
    <row r="423" spans="1:15" s="94" customFormat="1" x14ac:dyDescent="0.15">
      <c r="A423" s="110"/>
      <c r="B423" s="110"/>
      <c r="C423" s="219"/>
      <c r="D423" s="222"/>
      <c r="E423" s="219"/>
      <c r="F423" s="219"/>
      <c r="G423" s="110"/>
      <c r="H423" s="179"/>
      <c r="I423" s="216"/>
      <c r="J423" s="110"/>
      <c r="K423" s="110"/>
      <c r="L423" s="110"/>
      <c r="M423" s="110"/>
      <c r="N423" s="110"/>
      <c r="O423" s="110"/>
    </row>
    <row r="424" spans="1:15" s="94" customFormat="1" x14ac:dyDescent="0.15">
      <c r="A424" s="110"/>
      <c r="B424" s="110"/>
      <c r="C424" s="219"/>
      <c r="D424" s="222"/>
      <c r="E424" s="219"/>
      <c r="F424" s="219"/>
      <c r="G424" s="110"/>
      <c r="H424" s="179"/>
      <c r="I424" s="216"/>
      <c r="J424" s="110"/>
      <c r="K424" s="110"/>
      <c r="L424" s="110"/>
      <c r="M424" s="110"/>
      <c r="N424" s="110"/>
      <c r="O424" s="110"/>
    </row>
    <row r="425" spans="1:15" s="94" customFormat="1" x14ac:dyDescent="0.15">
      <c r="A425" s="110"/>
      <c r="B425" s="110"/>
      <c r="C425" s="219"/>
      <c r="D425" s="222"/>
      <c r="E425" s="219"/>
      <c r="F425" s="219"/>
      <c r="G425" s="110"/>
      <c r="H425" s="179"/>
      <c r="I425" s="216"/>
      <c r="J425" s="110"/>
      <c r="K425" s="110"/>
      <c r="L425" s="110"/>
      <c r="M425" s="110"/>
      <c r="N425" s="110"/>
      <c r="O425" s="110"/>
    </row>
    <row r="426" spans="1:15" s="94" customFormat="1" x14ac:dyDescent="0.15">
      <c r="A426" s="110"/>
      <c r="B426" s="110"/>
      <c r="C426" s="219"/>
      <c r="D426" s="222"/>
      <c r="E426" s="219"/>
      <c r="F426" s="219"/>
      <c r="G426" s="110"/>
      <c r="H426" s="179"/>
      <c r="I426" s="216"/>
      <c r="J426" s="110"/>
      <c r="K426" s="110"/>
      <c r="L426" s="110"/>
      <c r="M426" s="110"/>
      <c r="N426" s="110"/>
      <c r="O426" s="110"/>
    </row>
    <row r="427" spans="1:15" s="94" customFormat="1" x14ac:dyDescent="0.15">
      <c r="A427" s="110"/>
      <c r="B427" s="110"/>
      <c r="C427" s="219"/>
      <c r="D427" s="222"/>
      <c r="E427" s="219"/>
      <c r="F427" s="219"/>
      <c r="G427" s="110"/>
      <c r="H427" s="179"/>
      <c r="I427" s="216"/>
      <c r="J427" s="110"/>
      <c r="K427" s="110"/>
      <c r="L427" s="110"/>
      <c r="M427" s="110"/>
      <c r="N427" s="110"/>
      <c r="O427" s="110"/>
    </row>
    <row r="428" spans="1:15" s="94" customFormat="1" x14ac:dyDescent="0.15">
      <c r="A428" s="110"/>
      <c r="B428" s="110"/>
      <c r="C428" s="219"/>
      <c r="D428" s="222"/>
      <c r="E428" s="219"/>
      <c r="F428" s="219"/>
      <c r="G428" s="110"/>
      <c r="H428" s="179"/>
      <c r="I428" s="216"/>
      <c r="J428" s="110"/>
      <c r="K428" s="110"/>
      <c r="L428" s="110"/>
      <c r="M428" s="110"/>
      <c r="N428" s="110"/>
      <c r="O428" s="110"/>
    </row>
    <row r="429" spans="1:15" s="94" customFormat="1" x14ac:dyDescent="0.15">
      <c r="A429" s="110"/>
      <c r="B429" s="110"/>
      <c r="C429" s="219"/>
      <c r="D429" s="222"/>
      <c r="E429" s="219"/>
      <c r="F429" s="219"/>
      <c r="G429" s="110"/>
      <c r="H429" s="179"/>
      <c r="I429" s="216"/>
      <c r="J429" s="110"/>
      <c r="K429" s="110"/>
      <c r="L429" s="110"/>
      <c r="M429" s="110"/>
      <c r="N429" s="110"/>
      <c r="O429" s="110"/>
    </row>
    <row r="430" spans="1:15" s="94" customFormat="1" x14ac:dyDescent="0.15">
      <c r="A430" s="110"/>
      <c r="B430" s="110"/>
      <c r="C430" s="219"/>
      <c r="D430" s="222"/>
      <c r="E430" s="219"/>
      <c r="F430" s="219"/>
      <c r="G430" s="110"/>
      <c r="H430" s="179"/>
      <c r="I430" s="216"/>
      <c r="J430" s="110"/>
      <c r="K430" s="110"/>
      <c r="L430" s="110"/>
      <c r="M430" s="110"/>
      <c r="N430" s="110"/>
      <c r="O430" s="110"/>
    </row>
    <row r="431" spans="1:15" s="94" customFormat="1" x14ac:dyDescent="0.15">
      <c r="A431" s="110"/>
      <c r="B431" s="110"/>
      <c r="C431" s="219"/>
      <c r="D431" s="222"/>
      <c r="E431" s="219"/>
      <c r="F431" s="219"/>
      <c r="G431" s="110"/>
      <c r="H431" s="179"/>
      <c r="I431" s="216"/>
      <c r="J431" s="110"/>
      <c r="K431" s="110"/>
      <c r="L431" s="110"/>
      <c r="M431" s="110"/>
      <c r="N431" s="110"/>
      <c r="O431" s="110"/>
    </row>
    <row r="432" spans="1:15" s="94" customFormat="1" x14ac:dyDescent="0.15">
      <c r="A432" s="110"/>
      <c r="B432" s="110"/>
      <c r="C432" s="219"/>
      <c r="D432" s="222"/>
      <c r="E432" s="219"/>
      <c r="F432" s="219"/>
      <c r="G432" s="110"/>
      <c r="H432" s="179"/>
      <c r="I432" s="216"/>
      <c r="J432" s="110"/>
      <c r="K432" s="110"/>
      <c r="L432" s="110"/>
      <c r="M432" s="110"/>
      <c r="N432" s="110"/>
      <c r="O432" s="110"/>
    </row>
    <row r="433" spans="1:15" s="94" customFormat="1" x14ac:dyDescent="0.15">
      <c r="A433" s="110"/>
      <c r="B433" s="110"/>
      <c r="C433" s="219"/>
      <c r="D433" s="222"/>
      <c r="E433" s="219"/>
      <c r="F433" s="219"/>
      <c r="G433" s="110"/>
      <c r="H433" s="179"/>
      <c r="I433" s="216"/>
      <c r="J433" s="110"/>
      <c r="K433" s="110"/>
      <c r="L433" s="110"/>
      <c r="M433" s="110"/>
      <c r="N433" s="110"/>
      <c r="O433" s="110"/>
    </row>
    <row r="434" spans="1:15" s="94" customFormat="1" x14ac:dyDescent="0.15">
      <c r="A434" s="110"/>
      <c r="B434" s="110"/>
      <c r="C434" s="219"/>
      <c r="D434" s="222"/>
      <c r="E434" s="219"/>
      <c r="F434" s="219"/>
      <c r="G434" s="110"/>
      <c r="H434" s="179"/>
      <c r="I434" s="216"/>
      <c r="J434" s="110"/>
      <c r="K434" s="110"/>
      <c r="L434" s="110"/>
      <c r="M434" s="110"/>
      <c r="N434" s="110"/>
      <c r="O434" s="110"/>
    </row>
    <row r="435" spans="1:15" s="94" customFormat="1" x14ac:dyDescent="0.15">
      <c r="A435" s="110"/>
      <c r="B435" s="110"/>
      <c r="C435" s="219"/>
      <c r="D435" s="222"/>
      <c r="E435" s="219"/>
      <c r="F435" s="219"/>
      <c r="G435" s="110"/>
      <c r="H435" s="179"/>
      <c r="I435" s="216"/>
      <c r="J435" s="110"/>
      <c r="K435" s="110"/>
      <c r="L435" s="110"/>
      <c r="M435" s="110"/>
      <c r="N435" s="110"/>
      <c r="O435" s="110"/>
    </row>
    <row r="436" spans="1:15" s="94" customFormat="1" x14ac:dyDescent="0.15">
      <c r="A436" s="110"/>
      <c r="B436" s="110"/>
      <c r="C436" s="219"/>
      <c r="D436" s="222"/>
      <c r="E436" s="219"/>
      <c r="F436" s="219"/>
      <c r="G436" s="110"/>
      <c r="H436" s="179"/>
      <c r="I436" s="216"/>
      <c r="J436" s="110"/>
      <c r="K436" s="110"/>
      <c r="L436" s="110"/>
      <c r="M436" s="110"/>
      <c r="N436" s="110"/>
      <c r="O436" s="110"/>
    </row>
    <row r="437" spans="1:15" s="94" customFormat="1" x14ac:dyDescent="0.15">
      <c r="A437" s="110"/>
      <c r="B437" s="110"/>
      <c r="C437" s="219"/>
      <c r="D437" s="222"/>
      <c r="E437" s="219"/>
      <c r="F437" s="219"/>
      <c r="G437" s="110"/>
      <c r="H437" s="179"/>
      <c r="I437" s="216"/>
      <c r="J437" s="110"/>
      <c r="K437" s="110"/>
      <c r="L437" s="110"/>
      <c r="M437" s="110"/>
      <c r="N437" s="110"/>
      <c r="O437" s="110"/>
    </row>
    <row r="438" spans="1:15" s="94" customFormat="1" x14ac:dyDescent="0.15">
      <c r="A438" s="110"/>
      <c r="B438" s="110"/>
      <c r="C438" s="219"/>
      <c r="D438" s="222"/>
      <c r="E438" s="219"/>
      <c r="F438" s="219"/>
      <c r="G438" s="110"/>
      <c r="H438" s="179"/>
      <c r="I438" s="216"/>
      <c r="J438" s="110"/>
      <c r="K438" s="110"/>
      <c r="L438" s="110"/>
      <c r="M438" s="110"/>
      <c r="N438" s="110"/>
      <c r="O438" s="110"/>
    </row>
    <row r="439" spans="1:15" s="94" customFormat="1" x14ac:dyDescent="0.15">
      <c r="A439" s="110"/>
      <c r="B439" s="110"/>
      <c r="C439" s="219"/>
      <c r="D439" s="222"/>
      <c r="E439" s="219"/>
      <c r="F439" s="219"/>
      <c r="G439" s="110"/>
      <c r="H439" s="179"/>
      <c r="I439" s="216"/>
      <c r="J439" s="110"/>
      <c r="K439" s="110"/>
      <c r="L439" s="110"/>
      <c r="M439" s="110"/>
      <c r="N439" s="110"/>
      <c r="O439" s="110"/>
    </row>
    <row r="440" spans="1:15" s="94" customFormat="1" x14ac:dyDescent="0.15">
      <c r="A440" s="110"/>
      <c r="B440" s="110"/>
      <c r="C440" s="219"/>
      <c r="D440" s="222"/>
      <c r="E440" s="219"/>
      <c r="F440" s="219"/>
      <c r="G440" s="110"/>
      <c r="H440" s="179"/>
      <c r="I440" s="216"/>
      <c r="J440" s="110"/>
      <c r="K440" s="110"/>
      <c r="L440" s="110"/>
      <c r="M440" s="110"/>
      <c r="N440" s="110"/>
      <c r="O440" s="110"/>
    </row>
    <row r="441" spans="1:15" s="94" customFormat="1" x14ac:dyDescent="0.15">
      <c r="A441" s="110"/>
      <c r="B441" s="110"/>
      <c r="C441" s="219"/>
      <c r="D441" s="222"/>
      <c r="E441" s="219"/>
      <c r="F441" s="219"/>
      <c r="G441" s="110"/>
      <c r="H441" s="179"/>
      <c r="I441" s="216"/>
      <c r="J441" s="110"/>
      <c r="K441" s="110"/>
      <c r="L441" s="110"/>
      <c r="M441" s="110"/>
      <c r="N441" s="110"/>
      <c r="O441" s="110"/>
    </row>
    <row r="442" spans="1:15" s="94" customFormat="1" x14ac:dyDescent="0.15">
      <c r="A442" s="110"/>
      <c r="B442" s="110"/>
      <c r="C442" s="219"/>
      <c r="D442" s="222"/>
      <c r="E442" s="219"/>
      <c r="F442" s="219"/>
      <c r="G442" s="110"/>
      <c r="H442" s="179"/>
      <c r="I442" s="216"/>
      <c r="J442" s="110"/>
      <c r="K442" s="110"/>
      <c r="L442" s="110"/>
      <c r="M442" s="110"/>
      <c r="N442" s="110"/>
      <c r="O442" s="110"/>
    </row>
    <row r="443" spans="1:15" s="94" customFormat="1" x14ac:dyDescent="0.15">
      <c r="A443" s="110"/>
      <c r="B443" s="110"/>
      <c r="C443" s="219"/>
      <c r="D443" s="222"/>
      <c r="E443" s="219"/>
      <c r="F443" s="219"/>
      <c r="G443" s="110"/>
      <c r="H443" s="179"/>
      <c r="I443" s="216"/>
      <c r="J443" s="110"/>
      <c r="K443" s="110"/>
      <c r="L443" s="110"/>
      <c r="M443" s="110"/>
      <c r="N443" s="110"/>
      <c r="O443" s="110"/>
    </row>
    <row r="444" spans="1:15" s="94" customFormat="1" x14ac:dyDescent="0.15">
      <c r="A444" s="110"/>
      <c r="B444" s="110"/>
      <c r="C444" s="219"/>
      <c r="D444" s="222"/>
      <c r="E444" s="219"/>
      <c r="F444" s="219"/>
      <c r="G444" s="110"/>
      <c r="H444" s="179"/>
      <c r="I444" s="216"/>
      <c r="J444" s="110"/>
      <c r="K444" s="110"/>
      <c r="L444" s="110"/>
      <c r="M444" s="110"/>
      <c r="N444" s="110"/>
      <c r="O444" s="110"/>
    </row>
    <row r="445" spans="1:15" s="94" customFormat="1" x14ac:dyDescent="0.15">
      <c r="A445" s="110"/>
      <c r="B445" s="110"/>
      <c r="C445" s="219"/>
      <c r="D445" s="222"/>
      <c r="E445" s="219"/>
      <c r="F445" s="219"/>
      <c r="G445" s="110"/>
      <c r="H445" s="179"/>
      <c r="I445" s="216"/>
      <c r="J445" s="110"/>
      <c r="K445" s="110"/>
      <c r="L445" s="110"/>
      <c r="M445" s="110"/>
      <c r="N445" s="110"/>
      <c r="O445" s="110"/>
    </row>
    <row r="446" spans="1:15" s="94" customFormat="1" x14ac:dyDescent="0.15">
      <c r="A446" s="110"/>
      <c r="B446" s="110"/>
      <c r="C446" s="219"/>
      <c r="D446" s="222"/>
      <c r="E446" s="219"/>
      <c r="F446" s="219"/>
      <c r="G446" s="110"/>
      <c r="H446" s="179"/>
      <c r="I446" s="216"/>
      <c r="J446" s="110"/>
      <c r="K446" s="110"/>
      <c r="L446" s="110"/>
      <c r="M446" s="110"/>
      <c r="N446" s="110"/>
      <c r="O446" s="110"/>
    </row>
    <row r="447" spans="1:15" s="94" customFormat="1" x14ac:dyDescent="0.15">
      <c r="A447" s="110"/>
      <c r="B447" s="110"/>
      <c r="C447" s="219"/>
      <c r="D447" s="222"/>
      <c r="E447" s="219"/>
      <c r="F447" s="219"/>
      <c r="G447" s="110"/>
      <c r="H447" s="179"/>
      <c r="I447" s="216"/>
      <c r="J447" s="110"/>
      <c r="K447" s="110"/>
      <c r="L447" s="110"/>
      <c r="M447" s="110"/>
      <c r="N447" s="110"/>
      <c r="O447" s="110"/>
    </row>
    <row r="448" spans="1:15" s="94" customFormat="1" x14ac:dyDescent="0.15">
      <c r="A448" s="110"/>
      <c r="B448" s="110"/>
      <c r="C448" s="219"/>
      <c r="D448" s="222"/>
      <c r="E448" s="219"/>
      <c r="F448" s="219"/>
      <c r="G448" s="110"/>
      <c r="H448" s="179"/>
      <c r="I448" s="216"/>
      <c r="J448" s="110"/>
      <c r="K448" s="110"/>
      <c r="L448" s="110"/>
      <c r="M448" s="110"/>
      <c r="N448" s="110"/>
      <c r="O448" s="110"/>
    </row>
    <row r="449" spans="1:15" s="94" customFormat="1" x14ac:dyDescent="0.15">
      <c r="A449" s="110"/>
      <c r="B449" s="110"/>
      <c r="C449" s="219"/>
      <c r="D449" s="222"/>
      <c r="E449" s="219"/>
      <c r="F449" s="219"/>
      <c r="G449" s="110"/>
      <c r="H449" s="179"/>
      <c r="I449" s="216"/>
      <c r="J449" s="110"/>
      <c r="K449" s="110"/>
      <c r="L449" s="110"/>
      <c r="M449" s="110"/>
      <c r="N449" s="110"/>
      <c r="O449" s="110"/>
    </row>
    <row r="450" spans="1:15" s="94" customFormat="1" x14ac:dyDescent="0.15">
      <c r="A450" s="110"/>
      <c r="B450" s="110"/>
      <c r="C450" s="219"/>
      <c r="D450" s="222"/>
      <c r="E450" s="219"/>
      <c r="F450" s="219"/>
      <c r="G450" s="110"/>
      <c r="H450" s="179"/>
      <c r="I450" s="216"/>
      <c r="J450" s="110"/>
      <c r="K450" s="110"/>
      <c r="L450" s="110"/>
      <c r="M450" s="110"/>
      <c r="N450" s="110"/>
      <c r="O450" s="110"/>
    </row>
    <row r="451" spans="1:15" s="94" customFormat="1" x14ac:dyDescent="0.15">
      <c r="A451" s="110"/>
      <c r="B451" s="110"/>
      <c r="C451" s="219"/>
      <c r="D451" s="222"/>
      <c r="E451" s="219"/>
      <c r="F451" s="219"/>
      <c r="G451" s="110"/>
      <c r="H451" s="179"/>
      <c r="I451" s="216"/>
      <c r="J451" s="110"/>
      <c r="K451" s="110"/>
      <c r="L451" s="110"/>
      <c r="M451" s="110"/>
      <c r="N451" s="110"/>
      <c r="O451" s="110"/>
    </row>
    <row r="452" spans="1:15" s="94" customFormat="1" x14ac:dyDescent="0.15">
      <c r="A452" s="110"/>
      <c r="B452" s="110"/>
      <c r="C452" s="219"/>
      <c r="D452" s="222"/>
      <c r="E452" s="219"/>
      <c r="F452" s="219"/>
      <c r="G452" s="110"/>
      <c r="H452" s="179"/>
      <c r="I452" s="216"/>
      <c r="J452" s="110"/>
      <c r="K452" s="110"/>
      <c r="L452" s="110"/>
      <c r="M452" s="110"/>
      <c r="N452" s="110"/>
      <c r="O452" s="110"/>
    </row>
    <row r="453" spans="1:15" s="94" customFormat="1" x14ac:dyDescent="0.15">
      <c r="A453" s="110"/>
      <c r="B453" s="110"/>
      <c r="C453" s="219"/>
      <c r="D453" s="222"/>
      <c r="E453" s="219"/>
      <c r="F453" s="219"/>
      <c r="G453" s="110"/>
      <c r="H453" s="179"/>
      <c r="I453" s="216"/>
      <c r="J453" s="110"/>
      <c r="K453" s="110"/>
      <c r="L453" s="110"/>
      <c r="M453" s="110"/>
      <c r="N453" s="110"/>
      <c r="O453" s="110"/>
    </row>
    <row r="454" spans="1:15" s="94" customFormat="1" x14ac:dyDescent="0.15">
      <c r="A454" s="110"/>
      <c r="B454" s="110"/>
      <c r="C454" s="219"/>
      <c r="D454" s="222"/>
      <c r="E454" s="219"/>
      <c r="F454" s="219"/>
      <c r="G454" s="110"/>
      <c r="H454" s="179"/>
      <c r="I454" s="216"/>
      <c r="J454" s="110"/>
      <c r="K454" s="110"/>
      <c r="L454" s="110"/>
      <c r="M454" s="110"/>
      <c r="N454" s="110"/>
      <c r="O454" s="110"/>
    </row>
    <row r="455" spans="1:15" s="94" customFormat="1" x14ac:dyDescent="0.15">
      <c r="A455" s="110"/>
      <c r="B455" s="110"/>
      <c r="C455" s="219"/>
      <c r="D455" s="222"/>
      <c r="E455" s="219"/>
      <c r="F455" s="219"/>
      <c r="G455" s="110"/>
      <c r="H455" s="179"/>
      <c r="I455" s="216"/>
      <c r="J455" s="110"/>
      <c r="K455" s="110"/>
      <c r="L455" s="110"/>
      <c r="M455" s="110"/>
      <c r="N455" s="110"/>
      <c r="O455" s="110"/>
    </row>
    <row r="456" spans="1:15" s="94" customFormat="1" x14ac:dyDescent="0.15">
      <c r="A456" s="110"/>
      <c r="B456" s="110"/>
      <c r="C456" s="219"/>
      <c r="D456" s="222"/>
      <c r="E456" s="219"/>
      <c r="F456" s="219"/>
      <c r="G456" s="110"/>
      <c r="H456" s="179"/>
      <c r="I456" s="216"/>
      <c r="J456" s="110"/>
      <c r="K456" s="110"/>
      <c r="L456" s="110"/>
      <c r="M456" s="110"/>
      <c r="N456" s="110"/>
      <c r="O456" s="110"/>
    </row>
    <row r="457" spans="1:15" s="94" customFormat="1" x14ac:dyDescent="0.15">
      <c r="A457" s="110"/>
      <c r="B457" s="110"/>
      <c r="C457" s="219"/>
      <c r="D457" s="222"/>
      <c r="E457" s="219"/>
      <c r="F457" s="219"/>
      <c r="G457" s="110"/>
      <c r="H457" s="179"/>
      <c r="I457" s="216"/>
      <c r="J457" s="110"/>
      <c r="K457" s="110"/>
      <c r="L457" s="110"/>
      <c r="M457" s="110"/>
      <c r="N457" s="110"/>
      <c r="O457" s="110"/>
    </row>
    <row r="458" spans="1:15" s="94" customFormat="1" x14ac:dyDescent="0.15">
      <c r="A458" s="110"/>
      <c r="B458" s="110"/>
      <c r="C458" s="219"/>
      <c r="D458" s="222"/>
      <c r="E458" s="219"/>
      <c r="F458" s="219"/>
      <c r="G458" s="110"/>
      <c r="H458" s="179"/>
      <c r="I458" s="216"/>
      <c r="J458" s="110"/>
      <c r="K458" s="110"/>
      <c r="L458" s="110"/>
      <c r="M458" s="110"/>
      <c r="N458" s="110"/>
      <c r="O458" s="110"/>
    </row>
    <row r="459" spans="1:15" s="94" customFormat="1" x14ac:dyDescent="0.15">
      <c r="A459" s="110"/>
      <c r="B459" s="110"/>
      <c r="C459" s="219"/>
      <c r="D459" s="222"/>
      <c r="E459" s="219"/>
      <c r="F459" s="219"/>
      <c r="G459" s="110"/>
      <c r="H459" s="179"/>
      <c r="I459" s="216"/>
      <c r="J459" s="110"/>
      <c r="K459" s="110"/>
      <c r="L459" s="110"/>
      <c r="M459" s="110"/>
      <c r="N459" s="110"/>
      <c r="O459" s="110"/>
    </row>
    <row r="460" spans="1:15" s="94" customFormat="1" x14ac:dyDescent="0.15">
      <c r="A460" s="110"/>
      <c r="B460" s="110"/>
      <c r="C460" s="219"/>
      <c r="D460" s="222"/>
      <c r="E460" s="219"/>
      <c r="F460" s="219"/>
      <c r="G460" s="110"/>
      <c r="H460" s="179"/>
      <c r="I460" s="216"/>
      <c r="J460" s="110"/>
      <c r="K460" s="110"/>
      <c r="L460" s="110"/>
      <c r="M460" s="110"/>
      <c r="N460" s="110"/>
      <c r="O460" s="110"/>
    </row>
    <row r="461" spans="1:15" s="94" customFormat="1" x14ac:dyDescent="0.15">
      <c r="A461" s="110"/>
      <c r="B461" s="110"/>
      <c r="C461" s="219"/>
      <c r="D461" s="222"/>
      <c r="E461" s="219"/>
      <c r="F461" s="219"/>
      <c r="G461" s="110"/>
      <c r="H461" s="179"/>
      <c r="I461" s="216"/>
      <c r="J461" s="110"/>
      <c r="K461" s="110"/>
      <c r="L461" s="110"/>
      <c r="M461" s="110"/>
      <c r="N461" s="110"/>
      <c r="O461" s="110"/>
    </row>
    <row r="462" spans="1:15" s="94" customFormat="1" x14ac:dyDescent="0.15">
      <c r="A462" s="110"/>
      <c r="B462" s="110"/>
      <c r="C462" s="219"/>
      <c r="D462" s="222"/>
      <c r="E462" s="219"/>
      <c r="F462" s="219"/>
      <c r="G462" s="110"/>
      <c r="H462" s="179"/>
      <c r="I462" s="216"/>
      <c r="J462" s="110"/>
      <c r="K462" s="110"/>
      <c r="L462" s="110"/>
      <c r="M462" s="110"/>
      <c r="N462" s="110"/>
      <c r="O462" s="110"/>
    </row>
    <row r="463" spans="1:15" s="94" customFormat="1" x14ac:dyDescent="0.15">
      <c r="A463" s="110"/>
      <c r="B463" s="110"/>
      <c r="C463" s="219"/>
      <c r="D463" s="222"/>
      <c r="E463" s="219"/>
      <c r="F463" s="219"/>
      <c r="G463" s="110"/>
      <c r="H463" s="179"/>
      <c r="I463" s="216"/>
      <c r="J463" s="110"/>
      <c r="K463" s="110"/>
      <c r="L463" s="110"/>
      <c r="M463" s="110"/>
      <c r="N463" s="110"/>
      <c r="O463" s="110"/>
    </row>
    <row r="464" spans="1:15" s="94" customFormat="1" x14ac:dyDescent="0.15">
      <c r="A464" s="110"/>
      <c r="B464" s="110"/>
      <c r="C464" s="219"/>
      <c r="D464" s="222"/>
      <c r="E464" s="219"/>
      <c r="F464" s="219"/>
      <c r="G464" s="110"/>
      <c r="H464" s="179"/>
      <c r="I464" s="216"/>
      <c r="J464" s="110"/>
      <c r="K464" s="110"/>
      <c r="L464" s="110"/>
      <c r="M464" s="110"/>
      <c r="N464" s="110"/>
      <c r="O464" s="110"/>
    </row>
    <row r="465" spans="1:15" s="94" customFormat="1" x14ac:dyDescent="0.15">
      <c r="A465" s="110"/>
      <c r="B465" s="110"/>
      <c r="C465" s="219"/>
      <c r="D465" s="222"/>
      <c r="E465" s="219"/>
      <c r="F465" s="219"/>
      <c r="G465" s="110"/>
      <c r="H465" s="179"/>
      <c r="I465" s="216"/>
      <c r="J465" s="110"/>
      <c r="K465" s="110"/>
      <c r="L465" s="110"/>
      <c r="M465" s="110"/>
      <c r="N465" s="110"/>
      <c r="O465" s="110"/>
    </row>
    <row r="466" spans="1:15" s="94" customFormat="1" x14ac:dyDescent="0.15">
      <c r="A466" s="110"/>
      <c r="B466" s="110"/>
      <c r="C466" s="219"/>
      <c r="D466" s="222"/>
      <c r="E466" s="219"/>
      <c r="F466" s="219"/>
      <c r="G466" s="110"/>
      <c r="H466" s="179"/>
      <c r="I466" s="216"/>
      <c r="J466" s="110"/>
      <c r="K466" s="110"/>
      <c r="L466" s="110"/>
      <c r="M466" s="110"/>
      <c r="N466" s="110"/>
      <c r="O466" s="110"/>
    </row>
    <row r="467" spans="1:15" s="94" customFormat="1" x14ac:dyDescent="0.15">
      <c r="A467" s="110"/>
      <c r="B467" s="110"/>
      <c r="C467" s="219"/>
      <c r="D467" s="222"/>
      <c r="E467" s="219"/>
      <c r="F467" s="219"/>
      <c r="G467" s="110"/>
      <c r="H467" s="179"/>
      <c r="I467" s="216"/>
      <c r="J467" s="110"/>
      <c r="K467" s="110"/>
      <c r="L467" s="110"/>
      <c r="M467" s="110"/>
      <c r="N467" s="110"/>
      <c r="O467" s="110"/>
    </row>
    <row r="468" spans="1:15" s="94" customFormat="1" x14ac:dyDescent="0.15">
      <c r="A468" s="110"/>
      <c r="B468" s="110"/>
      <c r="C468" s="219"/>
      <c r="D468" s="222"/>
      <c r="E468" s="219"/>
      <c r="F468" s="219"/>
      <c r="G468" s="110"/>
      <c r="H468" s="179"/>
      <c r="I468" s="216"/>
      <c r="J468" s="110"/>
      <c r="K468" s="110"/>
      <c r="L468" s="110"/>
      <c r="M468" s="110"/>
      <c r="N468" s="110"/>
      <c r="O468" s="110"/>
    </row>
    <row r="469" spans="1:15" s="94" customFormat="1" x14ac:dyDescent="0.15">
      <c r="A469" s="110"/>
      <c r="B469" s="110"/>
      <c r="C469" s="219"/>
      <c r="D469" s="222"/>
      <c r="E469" s="219"/>
      <c r="F469" s="219"/>
      <c r="G469" s="110"/>
      <c r="H469" s="179"/>
      <c r="I469" s="216"/>
      <c r="J469" s="110"/>
      <c r="K469" s="110"/>
      <c r="L469" s="110"/>
      <c r="M469" s="110"/>
      <c r="N469" s="110"/>
      <c r="O469" s="110"/>
    </row>
    <row r="470" spans="1:15" s="94" customFormat="1" x14ac:dyDescent="0.15">
      <c r="A470" s="110"/>
      <c r="B470" s="110"/>
      <c r="C470" s="219"/>
      <c r="D470" s="222"/>
      <c r="E470" s="219"/>
      <c r="F470" s="219"/>
      <c r="G470" s="110"/>
      <c r="H470" s="179"/>
      <c r="I470" s="216"/>
      <c r="J470" s="110"/>
      <c r="K470" s="110"/>
      <c r="L470" s="110"/>
      <c r="M470" s="110"/>
      <c r="N470" s="110"/>
      <c r="O470" s="110"/>
    </row>
    <row r="471" spans="1:15" s="94" customFormat="1" x14ac:dyDescent="0.15">
      <c r="A471" s="110"/>
      <c r="B471" s="110"/>
      <c r="C471" s="219"/>
      <c r="D471" s="222"/>
      <c r="E471" s="219"/>
      <c r="F471" s="219"/>
      <c r="G471" s="110"/>
      <c r="H471" s="179"/>
      <c r="I471" s="216"/>
      <c r="J471" s="110"/>
      <c r="K471" s="110"/>
      <c r="L471" s="110"/>
      <c r="M471" s="110"/>
      <c r="N471" s="110"/>
      <c r="O471" s="110"/>
    </row>
    <row r="472" spans="1:15" s="94" customFormat="1" x14ac:dyDescent="0.15">
      <c r="A472" s="110"/>
      <c r="B472" s="110"/>
      <c r="C472" s="219"/>
      <c r="D472" s="222"/>
      <c r="E472" s="219"/>
      <c r="F472" s="219"/>
      <c r="G472" s="110"/>
      <c r="H472" s="179"/>
      <c r="I472" s="216"/>
      <c r="J472" s="110"/>
      <c r="K472" s="110"/>
      <c r="L472" s="110"/>
      <c r="M472" s="110"/>
      <c r="N472" s="110"/>
      <c r="O472" s="110"/>
    </row>
    <row r="473" spans="1:15" s="94" customFormat="1" x14ac:dyDescent="0.15">
      <c r="A473" s="110"/>
      <c r="B473" s="110"/>
      <c r="C473" s="219"/>
      <c r="D473" s="222"/>
      <c r="E473" s="219"/>
      <c r="F473" s="219"/>
      <c r="G473" s="110"/>
      <c r="H473" s="179"/>
      <c r="I473" s="216"/>
      <c r="J473" s="110"/>
      <c r="K473" s="110"/>
      <c r="L473" s="110"/>
      <c r="M473" s="110"/>
      <c r="N473" s="110"/>
      <c r="O473" s="110"/>
    </row>
    <row r="474" spans="1:15" s="94" customFormat="1" x14ac:dyDescent="0.15">
      <c r="A474" s="110"/>
      <c r="B474" s="110"/>
      <c r="C474" s="219"/>
      <c r="D474" s="222"/>
      <c r="E474" s="219"/>
      <c r="F474" s="219"/>
      <c r="G474" s="110"/>
      <c r="H474" s="179"/>
      <c r="I474" s="216"/>
      <c r="J474" s="110"/>
      <c r="K474" s="110"/>
      <c r="L474" s="110"/>
      <c r="M474" s="110"/>
      <c r="N474" s="110"/>
      <c r="O474" s="110"/>
    </row>
    <row r="475" spans="1:15" s="94" customFormat="1" x14ac:dyDescent="0.15">
      <c r="A475" s="110"/>
      <c r="B475" s="110"/>
      <c r="C475" s="219"/>
      <c r="D475" s="222"/>
      <c r="E475" s="219"/>
      <c r="F475" s="219"/>
      <c r="G475" s="110"/>
      <c r="H475" s="179"/>
      <c r="I475" s="216"/>
      <c r="J475" s="110"/>
      <c r="K475" s="110"/>
      <c r="L475" s="110"/>
      <c r="M475" s="110"/>
      <c r="N475" s="110"/>
      <c r="O475" s="110"/>
    </row>
    <row r="476" spans="1:15" s="94" customFormat="1" x14ac:dyDescent="0.15">
      <c r="A476" s="110"/>
      <c r="B476" s="110"/>
      <c r="C476" s="219"/>
      <c r="D476" s="222"/>
      <c r="E476" s="219"/>
      <c r="F476" s="219"/>
      <c r="G476" s="110"/>
      <c r="H476" s="179"/>
      <c r="I476" s="216"/>
      <c r="J476" s="110"/>
      <c r="K476" s="110"/>
      <c r="L476" s="110"/>
      <c r="M476" s="110"/>
      <c r="N476" s="110"/>
      <c r="O476" s="110"/>
    </row>
    <row r="477" spans="1:15" s="94" customFormat="1" x14ac:dyDescent="0.15">
      <c r="A477" s="110"/>
      <c r="B477" s="110"/>
      <c r="C477" s="219"/>
      <c r="D477" s="222"/>
      <c r="E477" s="219"/>
      <c r="F477" s="219"/>
      <c r="G477" s="110"/>
      <c r="H477" s="179"/>
      <c r="I477" s="216"/>
      <c r="J477" s="110"/>
      <c r="K477" s="110"/>
      <c r="L477" s="110"/>
      <c r="M477" s="110"/>
      <c r="N477" s="110"/>
      <c r="O477" s="110"/>
    </row>
    <row r="478" spans="1:15" s="94" customFormat="1" x14ac:dyDescent="0.15">
      <c r="A478" s="110"/>
      <c r="B478" s="110"/>
      <c r="C478" s="219"/>
      <c r="D478" s="222"/>
      <c r="E478" s="219"/>
      <c r="F478" s="219"/>
      <c r="G478" s="110"/>
      <c r="H478" s="179"/>
      <c r="I478" s="216"/>
      <c r="J478" s="110"/>
      <c r="K478" s="110"/>
      <c r="L478" s="110"/>
      <c r="M478" s="110"/>
      <c r="N478" s="110"/>
      <c r="O478" s="110"/>
    </row>
    <row r="479" spans="1:15" s="94" customFormat="1" x14ac:dyDescent="0.15">
      <c r="A479" s="110"/>
      <c r="B479" s="110"/>
      <c r="C479" s="219"/>
      <c r="D479" s="222"/>
      <c r="E479" s="219"/>
      <c r="F479" s="219"/>
      <c r="G479" s="110"/>
      <c r="H479" s="179"/>
      <c r="I479" s="216"/>
      <c r="J479" s="110"/>
      <c r="K479" s="110"/>
      <c r="L479" s="110"/>
      <c r="M479" s="110"/>
      <c r="N479" s="110"/>
      <c r="O479" s="110"/>
    </row>
    <row r="480" spans="1:15" s="94" customFormat="1" x14ac:dyDescent="0.15">
      <c r="A480" s="110"/>
      <c r="B480" s="110"/>
      <c r="C480" s="219"/>
      <c r="D480" s="222"/>
      <c r="E480" s="219"/>
      <c r="F480" s="219"/>
      <c r="G480" s="110"/>
      <c r="H480" s="179"/>
      <c r="I480" s="216"/>
      <c r="J480" s="110"/>
      <c r="K480" s="110"/>
      <c r="L480" s="110"/>
      <c r="M480" s="110"/>
      <c r="N480" s="110"/>
      <c r="O480" s="110"/>
    </row>
    <row r="481" spans="1:15" s="94" customFormat="1" x14ac:dyDescent="0.15">
      <c r="A481" s="110"/>
      <c r="B481" s="110"/>
      <c r="C481" s="219"/>
      <c r="D481" s="222"/>
      <c r="E481" s="219"/>
      <c r="F481" s="219"/>
      <c r="G481" s="110"/>
      <c r="H481" s="179"/>
      <c r="I481" s="216"/>
      <c r="J481" s="110"/>
      <c r="K481" s="110"/>
      <c r="L481" s="110"/>
      <c r="M481" s="110"/>
      <c r="N481" s="110"/>
      <c r="O481" s="110"/>
    </row>
    <row r="482" spans="1:15" s="94" customFormat="1" x14ac:dyDescent="0.15">
      <c r="A482" s="110"/>
      <c r="B482" s="110"/>
      <c r="C482" s="219"/>
      <c r="D482" s="222"/>
      <c r="E482" s="219"/>
      <c r="F482" s="219"/>
      <c r="G482" s="110"/>
      <c r="H482" s="179"/>
      <c r="I482" s="216"/>
      <c r="J482" s="110"/>
      <c r="K482" s="110"/>
      <c r="L482" s="110"/>
      <c r="M482" s="110"/>
      <c r="N482" s="110"/>
      <c r="O482" s="110"/>
    </row>
    <row r="483" spans="1:15" s="94" customFormat="1" x14ac:dyDescent="0.15">
      <c r="A483" s="110"/>
      <c r="B483" s="110"/>
      <c r="C483" s="219"/>
      <c r="D483" s="222"/>
      <c r="E483" s="219"/>
      <c r="F483" s="219"/>
      <c r="G483" s="110"/>
      <c r="H483" s="179"/>
      <c r="I483" s="216"/>
      <c r="J483" s="110"/>
      <c r="K483" s="110"/>
      <c r="L483" s="110"/>
      <c r="M483" s="110"/>
      <c r="N483" s="110"/>
      <c r="O483" s="110"/>
    </row>
    <row r="484" spans="1:15" s="94" customFormat="1" x14ac:dyDescent="0.15">
      <c r="A484" s="110"/>
      <c r="B484" s="110"/>
      <c r="C484" s="219"/>
      <c r="D484" s="222"/>
      <c r="E484" s="219"/>
      <c r="F484" s="219"/>
      <c r="G484" s="110"/>
      <c r="H484" s="179"/>
      <c r="I484" s="216"/>
      <c r="J484" s="110"/>
      <c r="K484" s="110"/>
      <c r="L484" s="110"/>
      <c r="M484" s="110"/>
      <c r="N484" s="110"/>
      <c r="O484" s="110"/>
    </row>
    <row r="485" spans="1:15" s="94" customFormat="1" x14ac:dyDescent="0.15">
      <c r="A485" s="110"/>
      <c r="B485" s="110"/>
      <c r="C485" s="219"/>
      <c r="D485" s="222"/>
      <c r="E485" s="219"/>
      <c r="F485" s="219"/>
      <c r="G485" s="110"/>
      <c r="H485" s="179"/>
      <c r="I485" s="216"/>
      <c r="J485" s="110"/>
      <c r="K485" s="110"/>
      <c r="L485" s="110"/>
      <c r="M485" s="110"/>
      <c r="N485" s="110"/>
      <c r="O485" s="110"/>
    </row>
    <row r="486" spans="1:15" s="94" customFormat="1" x14ac:dyDescent="0.15">
      <c r="A486" s="110"/>
      <c r="B486" s="110"/>
      <c r="C486" s="219"/>
      <c r="D486" s="222"/>
      <c r="E486" s="219"/>
      <c r="F486" s="219"/>
      <c r="G486" s="110"/>
      <c r="H486" s="179"/>
      <c r="I486" s="216"/>
      <c r="J486" s="110"/>
      <c r="K486" s="110"/>
      <c r="L486" s="110"/>
      <c r="M486" s="110"/>
      <c r="N486" s="110"/>
      <c r="O486" s="110"/>
    </row>
    <row r="487" spans="1:15" s="94" customFormat="1" x14ac:dyDescent="0.15">
      <c r="A487" s="110"/>
      <c r="B487" s="110"/>
      <c r="C487" s="219"/>
      <c r="D487" s="222"/>
      <c r="E487" s="219"/>
      <c r="F487" s="219"/>
      <c r="G487" s="110"/>
      <c r="H487" s="179"/>
      <c r="I487" s="216"/>
      <c r="J487" s="110"/>
      <c r="K487" s="110"/>
      <c r="L487" s="110"/>
      <c r="M487" s="110"/>
      <c r="N487" s="110"/>
      <c r="O487" s="110"/>
    </row>
    <row r="488" spans="1:15" s="94" customFormat="1" x14ac:dyDescent="0.15">
      <c r="A488" s="110"/>
      <c r="B488" s="110"/>
      <c r="C488" s="219"/>
      <c r="D488" s="222"/>
      <c r="E488" s="219"/>
      <c r="F488" s="219"/>
      <c r="G488" s="110"/>
      <c r="H488" s="179"/>
      <c r="I488" s="216"/>
      <c r="J488" s="110"/>
      <c r="K488" s="110"/>
      <c r="L488" s="110"/>
      <c r="M488" s="110"/>
      <c r="N488" s="110"/>
      <c r="O488" s="110"/>
    </row>
    <row r="489" spans="1:15" s="94" customFormat="1" x14ac:dyDescent="0.15">
      <c r="A489" s="110"/>
      <c r="B489" s="110"/>
      <c r="C489" s="219"/>
      <c r="D489" s="222"/>
      <c r="E489" s="219"/>
      <c r="F489" s="219"/>
      <c r="G489" s="110"/>
      <c r="H489" s="179"/>
      <c r="I489" s="216"/>
      <c r="J489" s="110"/>
      <c r="K489" s="110"/>
      <c r="L489" s="110"/>
      <c r="M489" s="110"/>
      <c r="N489" s="110"/>
      <c r="O489" s="110"/>
    </row>
    <row r="490" spans="1:15" s="94" customFormat="1" x14ac:dyDescent="0.15">
      <c r="A490" s="110"/>
      <c r="B490" s="110"/>
      <c r="C490" s="219"/>
      <c r="D490" s="222"/>
      <c r="E490" s="219"/>
      <c r="F490" s="219"/>
      <c r="G490" s="110"/>
      <c r="H490" s="179"/>
      <c r="I490" s="216"/>
      <c r="J490" s="110"/>
      <c r="K490" s="110"/>
      <c r="L490" s="110"/>
      <c r="M490" s="110"/>
      <c r="N490" s="110"/>
      <c r="O490" s="110"/>
    </row>
    <row r="491" spans="1:15" s="94" customFormat="1" x14ac:dyDescent="0.15">
      <c r="A491" s="110"/>
      <c r="B491" s="110"/>
      <c r="C491" s="219"/>
      <c r="D491" s="222"/>
      <c r="E491" s="219"/>
      <c r="F491" s="219"/>
      <c r="G491" s="110"/>
      <c r="H491" s="179"/>
      <c r="I491" s="216"/>
      <c r="J491" s="110"/>
      <c r="K491" s="110"/>
      <c r="L491" s="110"/>
      <c r="M491" s="110"/>
      <c r="N491" s="110"/>
      <c r="O491" s="110"/>
    </row>
    <row r="492" spans="1:15" s="94" customFormat="1" x14ac:dyDescent="0.15">
      <c r="A492" s="110"/>
      <c r="B492" s="110"/>
      <c r="C492" s="219"/>
      <c r="D492" s="222"/>
      <c r="E492" s="219"/>
      <c r="F492" s="219"/>
      <c r="G492" s="110"/>
      <c r="H492" s="179"/>
      <c r="I492" s="216"/>
      <c r="J492" s="110"/>
      <c r="K492" s="110"/>
      <c r="L492" s="110"/>
      <c r="M492" s="110"/>
      <c r="N492" s="110"/>
      <c r="O492" s="110"/>
    </row>
    <row r="493" spans="1:15" s="94" customFormat="1" x14ac:dyDescent="0.15">
      <c r="A493" s="110"/>
      <c r="B493" s="110"/>
      <c r="C493" s="219"/>
      <c r="D493" s="222"/>
      <c r="E493" s="219"/>
      <c r="F493" s="219"/>
      <c r="G493" s="110"/>
      <c r="H493" s="179"/>
      <c r="I493" s="216"/>
      <c r="J493" s="110"/>
      <c r="K493" s="110"/>
      <c r="L493" s="110"/>
      <c r="M493" s="110"/>
      <c r="N493" s="110"/>
      <c r="O493" s="110"/>
    </row>
    <row r="494" spans="1:15" s="94" customFormat="1" x14ac:dyDescent="0.15">
      <c r="A494" s="110"/>
      <c r="B494" s="110"/>
      <c r="C494" s="219"/>
      <c r="D494" s="222"/>
      <c r="E494" s="219"/>
      <c r="F494" s="219"/>
      <c r="G494" s="110"/>
      <c r="H494" s="179"/>
      <c r="I494" s="216"/>
      <c r="J494" s="110"/>
      <c r="K494" s="110"/>
      <c r="L494" s="110"/>
      <c r="M494" s="110"/>
      <c r="N494" s="110"/>
      <c r="O494" s="110"/>
    </row>
    <row r="495" spans="1:15" s="94" customFormat="1" x14ac:dyDescent="0.15">
      <c r="A495" s="110"/>
      <c r="B495" s="110"/>
      <c r="C495" s="219"/>
      <c r="D495" s="222"/>
      <c r="E495" s="219"/>
      <c r="F495" s="219"/>
      <c r="G495" s="110"/>
      <c r="H495" s="179"/>
      <c r="I495" s="216"/>
      <c r="J495" s="110"/>
      <c r="K495" s="110"/>
      <c r="L495" s="110"/>
      <c r="M495" s="110"/>
      <c r="N495" s="110"/>
      <c r="O495" s="110"/>
    </row>
    <row r="496" spans="1:15" s="94" customFormat="1" x14ac:dyDescent="0.15">
      <c r="A496" s="110"/>
      <c r="B496" s="110"/>
      <c r="C496" s="219"/>
      <c r="D496" s="222"/>
      <c r="E496" s="219"/>
      <c r="F496" s="219"/>
      <c r="G496" s="110"/>
      <c r="H496" s="179"/>
      <c r="I496" s="216"/>
      <c r="J496" s="110"/>
      <c r="K496" s="110"/>
      <c r="L496" s="110"/>
      <c r="M496" s="110"/>
      <c r="N496" s="110"/>
      <c r="O496" s="110"/>
    </row>
    <row r="497" spans="1:15" s="94" customFormat="1" x14ac:dyDescent="0.15">
      <c r="A497" s="110"/>
      <c r="B497" s="110"/>
      <c r="C497" s="219"/>
      <c r="D497" s="222"/>
      <c r="E497" s="219"/>
      <c r="F497" s="219"/>
      <c r="G497" s="110"/>
      <c r="H497" s="179"/>
      <c r="I497" s="216"/>
      <c r="J497" s="110"/>
      <c r="K497" s="110"/>
      <c r="L497" s="110"/>
      <c r="M497" s="110"/>
      <c r="N497" s="110"/>
      <c r="O497" s="110"/>
    </row>
    <row r="498" spans="1:15" s="94" customFormat="1" x14ac:dyDescent="0.15">
      <c r="A498" s="110"/>
      <c r="B498" s="110"/>
      <c r="C498" s="219"/>
      <c r="D498" s="222"/>
      <c r="E498" s="219"/>
      <c r="F498" s="219"/>
      <c r="G498" s="110"/>
      <c r="H498" s="179"/>
      <c r="I498" s="216"/>
      <c r="J498" s="110"/>
      <c r="K498" s="110"/>
      <c r="L498" s="110"/>
      <c r="M498" s="110"/>
      <c r="N498" s="110"/>
      <c r="O498" s="110"/>
    </row>
    <row r="499" spans="1:15" s="94" customFormat="1" x14ac:dyDescent="0.15">
      <c r="A499" s="110"/>
      <c r="B499" s="110"/>
      <c r="C499" s="219"/>
      <c r="D499" s="222"/>
      <c r="E499" s="219"/>
      <c r="F499" s="219"/>
      <c r="G499" s="110"/>
      <c r="H499" s="179"/>
      <c r="I499" s="216"/>
      <c r="J499" s="110"/>
      <c r="K499" s="110"/>
      <c r="L499" s="110"/>
      <c r="M499" s="110"/>
      <c r="N499" s="110"/>
      <c r="O499" s="110"/>
    </row>
    <row r="500" spans="1:15" s="94" customFormat="1" x14ac:dyDescent="0.15">
      <c r="A500" s="110"/>
      <c r="B500" s="110"/>
      <c r="C500" s="219"/>
      <c r="D500" s="222"/>
      <c r="E500" s="219"/>
      <c r="F500" s="219"/>
      <c r="G500" s="110"/>
      <c r="H500" s="179"/>
      <c r="I500" s="216"/>
      <c r="J500" s="110"/>
      <c r="K500" s="110"/>
      <c r="L500" s="110"/>
      <c r="M500" s="110"/>
      <c r="N500" s="110"/>
      <c r="O500" s="110"/>
    </row>
    <row r="501" spans="1:15" s="94" customFormat="1" x14ac:dyDescent="0.15">
      <c r="A501" s="110"/>
      <c r="B501" s="110"/>
      <c r="C501" s="219"/>
      <c r="D501" s="222"/>
      <c r="E501" s="219"/>
      <c r="F501" s="219"/>
      <c r="G501" s="110"/>
      <c r="H501" s="179"/>
      <c r="I501" s="216"/>
      <c r="J501" s="110"/>
      <c r="K501" s="110"/>
      <c r="L501" s="110"/>
      <c r="M501" s="110"/>
      <c r="N501" s="110"/>
      <c r="O501" s="110"/>
    </row>
    <row r="502" spans="1:15" s="94" customFormat="1" x14ac:dyDescent="0.15">
      <c r="A502" s="110"/>
      <c r="B502" s="110"/>
      <c r="C502" s="219"/>
      <c r="D502" s="222"/>
      <c r="E502" s="219"/>
      <c r="F502" s="219"/>
      <c r="G502" s="110"/>
      <c r="H502" s="179"/>
      <c r="I502" s="216"/>
      <c r="J502" s="110"/>
      <c r="K502" s="110"/>
      <c r="L502" s="110"/>
      <c r="M502" s="110"/>
      <c r="N502" s="110"/>
      <c r="O502" s="110"/>
    </row>
    <row r="503" spans="1:15" s="94" customFormat="1" x14ac:dyDescent="0.15">
      <c r="A503" s="110"/>
      <c r="B503" s="110"/>
      <c r="C503" s="219"/>
      <c r="D503" s="222"/>
      <c r="E503" s="219"/>
      <c r="F503" s="219"/>
      <c r="G503" s="110"/>
      <c r="H503" s="179"/>
      <c r="I503" s="216"/>
      <c r="J503" s="110"/>
      <c r="K503" s="110"/>
      <c r="L503" s="110"/>
      <c r="M503" s="110"/>
      <c r="N503" s="110"/>
      <c r="O503" s="110"/>
    </row>
    <row r="504" spans="1:15" s="94" customFormat="1" x14ac:dyDescent="0.15">
      <c r="A504" s="110"/>
      <c r="B504" s="110"/>
      <c r="C504" s="219"/>
      <c r="D504" s="222"/>
      <c r="E504" s="219"/>
      <c r="F504" s="219"/>
      <c r="G504" s="110"/>
      <c r="H504" s="179"/>
      <c r="I504" s="216"/>
      <c r="J504" s="110"/>
      <c r="K504" s="110"/>
      <c r="L504" s="110"/>
      <c r="M504" s="110"/>
      <c r="N504" s="110"/>
      <c r="O504" s="110"/>
    </row>
    <row r="505" spans="1:15" s="94" customFormat="1" x14ac:dyDescent="0.15">
      <c r="A505" s="110"/>
      <c r="B505" s="110"/>
      <c r="C505" s="219"/>
      <c r="D505" s="222"/>
      <c r="E505" s="219"/>
      <c r="F505" s="219"/>
      <c r="G505" s="110"/>
      <c r="H505" s="179"/>
      <c r="I505" s="216"/>
      <c r="J505" s="110"/>
      <c r="K505" s="110"/>
      <c r="L505" s="110"/>
      <c r="M505" s="110"/>
      <c r="N505" s="110"/>
      <c r="O505" s="110"/>
    </row>
    <row r="506" spans="1:15" s="94" customFormat="1" x14ac:dyDescent="0.15">
      <c r="A506" s="110"/>
      <c r="B506" s="110"/>
      <c r="C506" s="219"/>
      <c r="D506" s="222"/>
      <c r="E506" s="219"/>
      <c r="F506" s="219"/>
      <c r="G506" s="110"/>
      <c r="H506" s="179"/>
      <c r="I506" s="216"/>
      <c r="J506" s="110"/>
      <c r="K506" s="110"/>
      <c r="L506" s="110"/>
      <c r="M506" s="110"/>
      <c r="N506" s="110"/>
      <c r="O506" s="110"/>
    </row>
    <row r="507" spans="1:15" s="94" customFormat="1" x14ac:dyDescent="0.15">
      <c r="A507" s="110"/>
      <c r="B507" s="110"/>
      <c r="C507" s="219"/>
      <c r="D507" s="222"/>
      <c r="E507" s="219"/>
      <c r="F507" s="219"/>
      <c r="G507" s="110"/>
      <c r="H507" s="179"/>
      <c r="I507" s="216"/>
      <c r="J507" s="110"/>
      <c r="K507" s="110"/>
      <c r="L507" s="110"/>
      <c r="M507" s="110"/>
      <c r="N507" s="110"/>
      <c r="O507" s="110"/>
    </row>
    <row r="508" spans="1:15" s="94" customFormat="1" x14ac:dyDescent="0.15">
      <c r="A508" s="110"/>
      <c r="B508" s="110"/>
      <c r="C508" s="219"/>
      <c r="D508" s="222"/>
      <c r="E508" s="219"/>
      <c r="F508" s="219"/>
      <c r="G508" s="110"/>
      <c r="H508" s="179"/>
      <c r="I508" s="216"/>
      <c r="J508" s="110"/>
      <c r="K508" s="110"/>
      <c r="L508" s="110"/>
      <c r="M508" s="110"/>
      <c r="N508" s="110"/>
      <c r="O508" s="110"/>
    </row>
    <row r="509" spans="1:15" s="94" customFormat="1" x14ac:dyDescent="0.15">
      <c r="A509" s="110"/>
      <c r="B509" s="110"/>
      <c r="C509" s="219"/>
      <c r="D509" s="222"/>
      <c r="E509" s="219"/>
      <c r="F509" s="219"/>
      <c r="G509" s="110"/>
      <c r="H509" s="179"/>
      <c r="I509" s="216"/>
      <c r="J509" s="110"/>
      <c r="K509" s="110"/>
      <c r="L509" s="110"/>
      <c r="M509" s="110"/>
      <c r="N509" s="110"/>
      <c r="O509" s="110"/>
    </row>
    <row r="510" spans="1:15" s="94" customFormat="1" x14ac:dyDescent="0.15">
      <c r="A510" s="110"/>
      <c r="B510" s="110"/>
      <c r="C510" s="219"/>
      <c r="D510" s="222"/>
      <c r="E510" s="219"/>
      <c r="F510" s="219"/>
      <c r="G510" s="110"/>
      <c r="H510" s="179"/>
      <c r="I510" s="216"/>
      <c r="J510" s="110"/>
      <c r="K510" s="110"/>
      <c r="L510" s="110"/>
      <c r="M510" s="110"/>
      <c r="N510" s="110"/>
      <c r="O510" s="110"/>
    </row>
    <row r="511" spans="1:15" s="94" customFormat="1" x14ac:dyDescent="0.15">
      <c r="A511" s="110"/>
      <c r="B511" s="110"/>
      <c r="C511" s="219"/>
      <c r="D511" s="222"/>
      <c r="E511" s="219"/>
      <c r="F511" s="219"/>
      <c r="G511" s="110"/>
      <c r="H511" s="179"/>
      <c r="I511" s="216"/>
      <c r="J511" s="110"/>
      <c r="K511" s="110"/>
      <c r="L511" s="110"/>
      <c r="M511" s="110"/>
      <c r="N511" s="110"/>
      <c r="O511" s="110"/>
    </row>
    <row r="512" spans="1:15" s="94" customFormat="1" x14ac:dyDescent="0.15">
      <c r="A512" s="110"/>
      <c r="B512" s="110"/>
      <c r="C512" s="219"/>
      <c r="D512" s="222"/>
      <c r="E512" s="219"/>
      <c r="F512" s="219"/>
      <c r="G512" s="110"/>
      <c r="H512" s="179"/>
      <c r="I512" s="216"/>
      <c r="J512" s="110"/>
      <c r="K512" s="110"/>
      <c r="L512" s="110"/>
      <c r="M512" s="110"/>
      <c r="N512" s="110"/>
      <c r="O512" s="110"/>
    </row>
    <row r="513" spans="1:15" s="94" customFormat="1" x14ac:dyDescent="0.15">
      <c r="A513" s="110"/>
      <c r="B513" s="110"/>
      <c r="C513" s="219"/>
      <c r="D513" s="222"/>
      <c r="E513" s="219"/>
      <c r="F513" s="219"/>
      <c r="G513" s="110"/>
      <c r="H513" s="179"/>
      <c r="I513" s="216"/>
      <c r="J513" s="110"/>
      <c r="K513" s="110"/>
      <c r="L513" s="110"/>
      <c r="M513" s="110"/>
      <c r="N513" s="110"/>
      <c r="O513" s="110"/>
    </row>
    <row r="514" spans="1:15" x14ac:dyDescent="0.15">
      <c r="I514" s="216"/>
    </row>
  </sheetData>
  <mergeCells count="39">
    <mergeCell ref="A20:D20"/>
    <mergeCell ref="A21:A25"/>
    <mergeCell ref="A26:D26"/>
    <mergeCell ref="A9:D9"/>
    <mergeCell ref="A10:A12"/>
    <mergeCell ref="A13:D13"/>
    <mergeCell ref="A15:D15"/>
    <mergeCell ref="A18:A19"/>
    <mergeCell ref="A17:D17"/>
    <mergeCell ref="A1:A4"/>
    <mergeCell ref="B1:D3"/>
    <mergeCell ref="B4:D4"/>
    <mergeCell ref="A5:F5"/>
    <mergeCell ref="A6:F6"/>
    <mergeCell ref="A79:D79"/>
    <mergeCell ref="A27:A28"/>
    <mergeCell ref="A29:D29"/>
    <mergeCell ref="A30:A31"/>
    <mergeCell ref="A32:D32"/>
    <mergeCell ref="A34:D34"/>
    <mergeCell ref="A36:D36"/>
    <mergeCell ref="A39:A72"/>
    <mergeCell ref="A73:D73"/>
    <mergeCell ref="A75:D75"/>
    <mergeCell ref="A77:D77"/>
    <mergeCell ref="A38:D38"/>
    <mergeCell ref="A81:D81"/>
    <mergeCell ref="A82:A83"/>
    <mergeCell ref="A84:D84"/>
    <mergeCell ref="A86:D86"/>
    <mergeCell ref="A98:D98"/>
    <mergeCell ref="A99:D99"/>
    <mergeCell ref="D104:E104"/>
    <mergeCell ref="D105:E105"/>
    <mergeCell ref="A87:A89"/>
    <mergeCell ref="A90:D90"/>
    <mergeCell ref="A92:D92"/>
    <mergeCell ref="A94:D94"/>
    <mergeCell ref="A96:D96"/>
  </mergeCells>
  <pageMargins left="0.7" right="0.7" top="0.75" bottom="0.75" header="0.3" footer="0.3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4E97-93A5-4288-97AB-80E60E7FE408}">
  <dimension ref="A2:H123"/>
  <sheetViews>
    <sheetView topLeftCell="A26" zoomScaleNormal="100" workbookViewId="0">
      <selection activeCell="B39" sqref="B39"/>
    </sheetView>
  </sheetViews>
  <sheetFormatPr baseColWidth="10" defaultColWidth="11.42578125" defaultRowHeight="11.25" x14ac:dyDescent="0.2"/>
  <cols>
    <col min="1" max="1" width="3.5703125" style="83" bestFit="1" customWidth="1"/>
    <col min="2" max="2" width="47.42578125" style="69" customWidth="1"/>
    <col min="3" max="3" width="52" style="67" hidden="1" customWidth="1"/>
    <col min="4" max="4" width="60.140625" style="66" hidden="1" customWidth="1"/>
    <col min="5" max="5" width="61" style="67" hidden="1" customWidth="1"/>
    <col min="6" max="6" width="84.85546875" style="69" customWidth="1"/>
    <col min="7" max="7" width="4.42578125" style="67" bestFit="1" customWidth="1"/>
    <col min="8" max="16384" width="11.42578125" style="67"/>
  </cols>
  <sheetData>
    <row r="2" spans="1:7" x14ac:dyDescent="0.2">
      <c r="A2" s="289"/>
      <c r="B2" s="289"/>
      <c r="C2" s="289"/>
    </row>
    <row r="3" spans="1:7" x14ac:dyDescent="0.2">
      <c r="A3" s="289"/>
      <c r="B3" s="289"/>
      <c r="C3" s="289"/>
    </row>
    <row r="4" spans="1:7" x14ac:dyDescent="0.2">
      <c r="A4" s="289"/>
      <c r="B4" s="289"/>
      <c r="C4" s="289"/>
    </row>
    <row r="5" spans="1:7" x14ac:dyDescent="0.2">
      <c r="A5" s="68"/>
    </row>
    <row r="6" spans="1:7" x14ac:dyDescent="0.2">
      <c r="A6" s="68"/>
    </row>
    <row r="7" spans="1:7" x14ac:dyDescent="0.2">
      <c r="A7" s="68"/>
    </row>
    <row r="8" spans="1:7" x14ac:dyDescent="0.2">
      <c r="A8" s="68"/>
    </row>
    <row r="9" spans="1:7" ht="33" customHeight="1" x14ac:dyDescent="0.2">
      <c r="A9" s="290" t="s">
        <v>114</v>
      </c>
      <c r="B9" s="290"/>
      <c r="C9" s="290"/>
      <c r="D9" s="290"/>
      <c r="E9" s="290"/>
    </row>
    <row r="10" spans="1:7" x14ac:dyDescent="0.2">
      <c r="A10" s="291"/>
      <c r="B10" s="291"/>
      <c r="C10" s="291"/>
    </row>
    <row r="11" spans="1:7" s="73" customFormat="1" x14ac:dyDescent="0.25">
      <c r="A11" s="70"/>
      <c r="B11" s="71" t="s">
        <v>115</v>
      </c>
      <c r="C11" s="71" t="s">
        <v>116</v>
      </c>
      <c r="D11" s="71" t="s">
        <v>117</v>
      </c>
      <c r="E11" s="72" t="s">
        <v>118</v>
      </c>
      <c r="F11" s="84" t="s">
        <v>118</v>
      </c>
    </row>
    <row r="12" spans="1:7" ht="22.5" x14ac:dyDescent="0.2">
      <c r="A12" s="71">
        <v>1</v>
      </c>
      <c r="B12" s="74" t="s">
        <v>119</v>
      </c>
      <c r="C12" s="75" t="s">
        <v>120</v>
      </c>
      <c r="D12" s="76" t="s">
        <v>121</v>
      </c>
      <c r="E12" s="74" t="str">
        <f>CONCATENATE(C12, "  / ",D12)</f>
        <v>% de ejecución presupuestaria alcanzada  / % de ejecución presupuestaria planificada</v>
      </c>
      <c r="F12" s="80" t="s">
        <v>48</v>
      </c>
      <c r="G12" s="77"/>
    </row>
    <row r="13" spans="1:7" ht="22.5" x14ac:dyDescent="0.2">
      <c r="A13" s="71">
        <v>2</v>
      </c>
      <c r="B13" s="74" t="s">
        <v>122</v>
      </c>
      <c r="C13" s="75" t="s">
        <v>120</v>
      </c>
      <c r="D13" s="76" t="s">
        <v>121</v>
      </c>
      <c r="E13" s="74" t="str">
        <f t="shared" ref="E13:E76" si="0">CONCATENATE(C13, "  / ",D13)</f>
        <v>% de ejecución presupuestaria alcanzada  / % de ejecución presupuestaria planificada</v>
      </c>
      <c r="F13" s="69" t="s">
        <v>48</v>
      </c>
    </row>
    <row r="14" spans="1:7" ht="22.5" x14ac:dyDescent="0.2">
      <c r="A14" s="71">
        <v>3</v>
      </c>
      <c r="B14" s="74" t="s">
        <v>123</v>
      </c>
      <c r="C14" s="75" t="s">
        <v>120</v>
      </c>
      <c r="D14" s="76" t="s">
        <v>121</v>
      </c>
      <c r="E14" s="74" t="str">
        <f t="shared" si="0"/>
        <v>% de ejecución presupuestaria alcanzada  / % de ejecución presupuestaria planificada</v>
      </c>
      <c r="F14" s="69" t="s">
        <v>48</v>
      </c>
    </row>
    <row r="15" spans="1:7" ht="22.5" x14ac:dyDescent="0.2">
      <c r="A15" s="71">
        <v>4</v>
      </c>
      <c r="B15" s="74" t="s">
        <v>124</v>
      </c>
      <c r="C15" s="75" t="s">
        <v>120</v>
      </c>
      <c r="D15" s="76" t="s">
        <v>121</v>
      </c>
      <c r="E15" s="74" t="str">
        <f t="shared" si="0"/>
        <v>% de ejecución presupuestaria alcanzada  / % de ejecución presupuestaria planificada</v>
      </c>
      <c r="F15" s="69" t="s">
        <v>48</v>
      </c>
    </row>
    <row r="16" spans="1:7" ht="22.5" x14ac:dyDescent="0.2">
      <c r="A16" s="71">
        <v>5</v>
      </c>
      <c r="B16" s="74" t="s">
        <v>53</v>
      </c>
      <c r="C16" s="74" t="s">
        <v>125</v>
      </c>
      <c r="D16" s="78" t="s">
        <v>126</v>
      </c>
      <c r="E16" s="74" t="str">
        <f t="shared" si="0"/>
        <v>No. de órdenes de mantenimiento de vehículos  realizadas  / No. de órdenes de mantenimiento de vehículos  planificadas</v>
      </c>
      <c r="F16" s="69" t="s">
        <v>54</v>
      </c>
    </row>
    <row r="17" spans="1:6" ht="22.5" x14ac:dyDescent="0.2">
      <c r="A17" s="71">
        <v>6</v>
      </c>
      <c r="B17" s="74" t="s">
        <v>67</v>
      </c>
      <c r="C17" s="74" t="s">
        <v>127</v>
      </c>
      <c r="D17" s="78" t="s">
        <v>128</v>
      </c>
      <c r="E17" s="74" t="str">
        <f t="shared" si="0"/>
        <v>No. de órdenes por servicio de mantenimiento realizadas  / No. de órdenes por servicio de mantenimiento planificadas</v>
      </c>
      <c r="F17" s="69" t="s">
        <v>129</v>
      </c>
    </row>
    <row r="18" spans="1:6" ht="33.75" x14ac:dyDescent="0.2">
      <c r="A18" s="71">
        <v>7</v>
      </c>
      <c r="B18" s="74" t="s">
        <v>130</v>
      </c>
      <c r="C18" s="74" t="s">
        <v>131</v>
      </c>
      <c r="D18" s="78" t="s">
        <v>132</v>
      </c>
      <c r="E18" s="74" t="str">
        <f t="shared" si="0"/>
        <v>No. de órdenes por servicio de mantenimiento equipos informáticos, imagen e impresión realizadas  / No. de órdenes por servicio de mantenimiento equipos informáticos, imagen e impresión planificadas</v>
      </c>
      <c r="F18" s="69" t="s">
        <v>133</v>
      </c>
    </row>
    <row r="19" spans="1:6" ht="22.5" x14ac:dyDescent="0.2">
      <c r="A19" s="71">
        <v>8</v>
      </c>
      <c r="B19" s="74" t="s">
        <v>134</v>
      </c>
      <c r="C19" s="74" t="s">
        <v>135</v>
      </c>
      <c r="D19" s="78" t="s">
        <v>136</v>
      </c>
      <c r="E19" s="74" t="str">
        <f t="shared" si="0"/>
        <v>No. de órdenes por servicio de mantenimiento de edificios realizadas  / No. de órdenes por servicio de mantenimiento de edificios planificadas</v>
      </c>
      <c r="F19" s="69" t="s">
        <v>137</v>
      </c>
    </row>
    <row r="20" spans="1:6" ht="22.5" x14ac:dyDescent="0.2">
      <c r="A20" s="71">
        <v>9</v>
      </c>
      <c r="B20" s="74" t="s">
        <v>138</v>
      </c>
      <c r="C20" s="74" t="s">
        <v>139</v>
      </c>
      <c r="D20" s="78" t="s">
        <v>140</v>
      </c>
      <c r="E20" s="74" t="str">
        <f t="shared" si="0"/>
        <v>No. de órdenes por servicio de mantenimiento de Cisterna realizadas  / No. de órdenes por servicio de mantenimiento de Cisterna planificadas</v>
      </c>
      <c r="F20" s="69" t="s">
        <v>141</v>
      </c>
    </row>
    <row r="21" spans="1:6" ht="22.5" x14ac:dyDescent="0.2">
      <c r="A21" s="71">
        <v>10</v>
      </c>
      <c r="B21" s="74" t="s">
        <v>142</v>
      </c>
      <c r="C21" s="74" t="s">
        <v>143</v>
      </c>
      <c r="D21" s="78" t="s">
        <v>144</v>
      </c>
      <c r="E21" s="74" t="str">
        <f t="shared" si="0"/>
        <v>No. de órdenes por servicio de mantenimiento Generador realizadas  / No. de órdenes por servicio de mantenimiento Generador planificadas</v>
      </c>
      <c r="F21" s="69" t="s">
        <v>145</v>
      </c>
    </row>
    <row r="22" spans="1:6" ht="22.5" x14ac:dyDescent="0.2">
      <c r="A22" s="71">
        <v>11</v>
      </c>
      <c r="B22" s="74" t="s">
        <v>146</v>
      </c>
      <c r="C22" s="74" t="s">
        <v>147</v>
      </c>
      <c r="D22" s="78" t="s">
        <v>148</v>
      </c>
      <c r="E22" s="74" t="str">
        <f t="shared" si="0"/>
        <v>No. de órdenes por servicio de mantenimiento de aires realizadas  / No. de órdenes por servicio de mantenimiento de aires planificadas</v>
      </c>
      <c r="F22" s="69" t="s">
        <v>149</v>
      </c>
    </row>
    <row r="23" spans="1:6" ht="22.5" x14ac:dyDescent="0.2">
      <c r="A23" s="71">
        <v>12</v>
      </c>
      <c r="B23" s="74" t="s">
        <v>150</v>
      </c>
      <c r="C23" s="74" t="s">
        <v>151</v>
      </c>
      <c r="D23" s="78" t="s">
        <v>152</v>
      </c>
      <c r="E23" s="74" t="str">
        <f t="shared" si="0"/>
        <v>No de Planes de Contingenica elaborados  / No de Planes de Contingenica planificados</v>
      </c>
      <c r="F23" s="69" t="s">
        <v>153</v>
      </c>
    </row>
    <row r="24" spans="1:6" ht="33.75" x14ac:dyDescent="0.2">
      <c r="A24" s="71">
        <v>13</v>
      </c>
      <c r="B24" s="74" t="s">
        <v>154</v>
      </c>
      <c r="C24" s="74" t="s">
        <v>155</v>
      </c>
      <c r="D24" s="78" t="s">
        <v>156</v>
      </c>
      <c r="E24" s="74" t="str">
        <f t="shared" si="0"/>
        <v xml:space="preserve">%  del presupuesto ejecutado en el Consumo de combustibles, lubricantes y aditivos en general.   / %  del presupuesto planificado en el Consumo de combustibles, lubricantes y aditivos en general. </v>
      </c>
      <c r="F24" s="69" t="s">
        <v>157</v>
      </c>
    </row>
    <row r="25" spans="1:6" ht="22.5" x14ac:dyDescent="0.2">
      <c r="A25" s="71">
        <v>14</v>
      </c>
      <c r="B25" s="74" t="s">
        <v>158</v>
      </c>
      <c r="C25" s="74" t="s">
        <v>159</v>
      </c>
      <c r="D25" s="78" t="s">
        <v>160</v>
      </c>
      <c r="E25" s="74" t="str">
        <f t="shared" si="0"/>
        <v>No. De facturas canceladas por el alquiler de edificios y locales  / No. De facturas a  cancelar por el alquiler de edificios y locales</v>
      </c>
      <c r="F25" s="69" t="s">
        <v>161</v>
      </c>
    </row>
    <row r="26" spans="1:6" ht="22.5" x14ac:dyDescent="0.2">
      <c r="A26" s="71">
        <v>15</v>
      </c>
      <c r="B26" s="74" t="s">
        <v>162</v>
      </c>
      <c r="C26" s="74" t="s">
        <v>163</v>
      </c>
      <c r="D26" s="78" t="s">
        <v>164</v>
      </c>
      <c r="E26" s="74" t="str">
        <f t="shared" si="0"/>
        <v>No. alícuotas canceladas por el uso de edificios, locales  / No. alícuotas a cancelar por el uso de edificios, locales</v>
      </c>
      <c r="F26" s="69" t="s">
        <v>165</v>
      </c>
    </row>
    <row r="27" spans="1:6" ht="22.5" x14ac:dyDescent="0.2">
      <c r="A27" s="71">
        <v>16</v>
      </c>
      <c r="B27" s="74" t="s">
        <v>166</v>
      </c>
      <c r="C27" s="74" t="s">
        <v>167</v>
      </c>
      <c r="D27" s="78" t="s">
        <v>168</v>
      </c>
      <c r="E27" s="74" t="str">
        <f t="shared" si="0"/>
        <v xml:space="preserve">No. alícuotas canceladas por el uso de casilleros judiciales y bancarios.   / No. alícuotas a cancelar por el uso de  casilleros judiciales y bancarios. </v>
      </c>
      <c r="F27" s="69" t="s">
        <v>169</v>
      </c>
    </row>
    <row r="28" spans="1:6" ht="33.75" x14ac:dyDescent="0.2">
      <c r="A28" s="71">
        <v>17</v>
      </c>
      <c r="B28" s="74" t="s">
        <v>170</v>
      </c>
      <c r="C28" s="74" t="s">
        <v>171</v>
      </c>
      <c r="D28" s="78" t="s">
        <v>172</v>
      </c>
      <c r="E28" s="74" t="str">
        <f t="shared" si="0"/>
        <v xml:space="preserve">No. de facturas por Servicios de Parqueadero canceladas por el uso de casilleros judiciales y bancarios.   / No. de facturas por Servicios de Parqueadero por cancelar por el uso de casilleros judiciales y bancarios. </v>
      </c>
      <c r="F28" s="69" t="s">
        <v>173</v>
      </c>
    </row>
    <row r="29" spans="1:6" ht="22.5" x14ac:dyDescent="0.2">
      <c r="A29" s="71">
        <v>18</v>
      </c>
      <c r="B29" s="74" t="s">
        <v>174</v>
      </c>
      <c r="C29" s="75" t="s">
        <v>120</v>
      </c>
      <c r="D29" s="76" t="s">
        <v>121</v>
      </c>
      <c r="E29" s="74" t="str">
        <f t="shared" si="0"/>
        <v>% de ejecución presupuestaria alcanzada  / % de ejecución presupuestaria planificada</v>
      </c>
      <c r="F29" s="69" t="s">
        <v>48</v>
      </c>
    </row>
    <row r="30" spans="1:6" s="77" customFormat="1" ht="22.5" x14ac:dyDescent="0.25">
      <c r="A30" s="71">
        <v>19</v>
      </c>
      <c r="B30" s="74" t="s">
        <v>175</v>
      </c>
      <c r="C30" s="74" t="s">
        <v>176</v>
      </c>
      <c r="D30" s="78" t="s">
        <v>177</v>
      </c>
      <c r="E30" s="74" t="str">
        <f t="shared" si="0"/>
        <v xml:space="preserve">No de Contrataciones  de  impresión de imegen institucional realizado   / No de Contrataciones  de la impresión de imegen institucional realizado </v>
      </c>
      <c r="F30" s="80" t="s">
        <v>178</v>
      </c>
    </row>
    <row r="31" spans="1:6" s="77" customFormat="1" ht="33.75" x14ac:dyDescent="0.25">
      <c r="A31" s="71">
        <v>20</v>
      </c>
      <c r="B31" s="74" t="s">
        <v>179</v>
      </c>
      <c r="C31" s="74" t="s">
        <v>180</v>
      </c>
      <c r="D31" s="78" t="s">
        <v>181</v>
      </c>
      <c r="E31" s="74" t="str">
        <f t="shared" si="0"/>
        <v xml:space="preserve">No de contratos de consultoria  realizados    para levantar los Estudios integrales para la construcción de la sede   / No de contratos de consultoria planificados para levantar los Estudios integrales para la construcción de la sede </v>
      </c>
      <c r="F31" s="80" t="s">
        <v>182</v>
      </c>
    </row>
    <row r="32" spans="1:6" s="77" customFormat="1" ht="22.5" x14ac:dyDescent="0.25">
      <c r="A32" s="71">
        <v>21</v>
      </c>
      <c r="B32" s="74" t="s">
        <v>183</v>
      </c>
      <c r="C32" s="74" t="s">
        <v>184</v>
      </c>
      <c r="D32" s="78" t="s">
        <v>185</v>
      </c>
      <c r="E32" s="74" t="str">
        <f t="shared" si="0"/>
        <v>No de Facturas del Servicio de Seguridad y Vigilancia  canceladas  / No de Facturas del Servicio de Seguridad y Vigilancia  por cancelar</v>
      </c>
      <c r="F32" s="80" t="s">
        <v>186</v>
      </c>
    </row>
    <row r="33" spans="1:6" s="77" customFormat="1" ht="22.5" x14ac:dyDescent="0.25">
      <c r="A33" s="71">
        <v>22</v>
      </c>
      <c r="B33" s="74" t="s">
        <v>65</v>
      </c>
      <c r="C33" s="74" t="s">
        <v>187</v>
      </c>
      <c r="D33" s="78" t="s">
        <v>188</v>
      </c>
      <c r="E33" s="74" t="str">
        <f t="shared" si="0"/>
        <v>No de contratos de Fiscalización e inspecciones Ténicas Obra realizados  / No de contratos de Fiscalización e inspecciones Ténicas Obra planificados</v>
      </c>
      <c r="F33" s="80" t="s">
        <v>66</v>
      </c>
    </row>
    <row r="34" spans="1:6" s="77" customFormat="1" ht="22.5" x14ac:dyDescent="0.25">
      <c r="A34" s="71">
        <v>23</v>
      </c>
      <c r="B34" s="74" t="s">
        <v>189</v>
      </c>
      <c r="C34" s="74" t="s">
        <v>190</v>
      </c>
      <c r="D34" s="78" t="s">
        <v>191</v>
      </c>
      <c r="E34" s="74" t="str">
        <f t="shared" si="0"/>
        <v>No de contratos para el flete de bienes contratados  / No de contratos para el flete de bienes planificados</v>
      </c>
      <c r="F34" s="80" t="s">
        <v>192</v>
      </c>
    </row>
    <row r="35" spans="1:6" s="77" customFormat="1" ht="33.75" x14ac:dyDescent="0.25">
      <c r="A35" s="71">
        <v>24</v>
      </c>
      <c r="B35" s="74" t="s">
        <v>193</v>
      </c>
      <c r="C35" s="74" t="s">
        <v>194</v>
      </c>
      <c r="D35" s="78" t="s">
        <v>195</v>
      </c>
      <c r="E35" s="74" t="str">
        <f t="shared" si="0"/>
        <v xml:space="preserve">No de Pagos por concepto de Tasas Generales, Impuestos, Contribuciones de oficina   / No de Pagos por concepto de Tasas Generales, Impuestos, Contribuciones de oficina planificados </v>
      </c>
      <c r="F35" s="80" t="s">
        <v>196</v>
      </c>
    </row>
    <row r="36" spans="1:6" s="77" customFormat="1" ht="22.5" x14ac:dyDescent="0.25">
      <c r="A36" s="71">
        <v>25</v>
      </c>
      <c r="B36" s="74" t="s">
        <v>197</v>
      </c>
      <c r="C36" s="74" t="s">
        <v>198</v>
      </c>
      <c r="D36" s="78" t="s">
        <v>199</v>
      </c>
      <c r="E36" s="74" t="str">
        <f t="shared" si="0"/>
        <v>No de Pagos por por envíos de Coorrespondencia   / No de Pagos por por envíos de Coorrespondencia planificados</v>
      </c>
      <c r="F36" s="80" t="s">
        <v>200</v>
      </c>
    </row>
    <row r="37" spans="1:6" s="77" customFormat="1" ht="22.5" x14ac:dyDescent="0.25">
      <c r="A37" s="71">
        <v>26</v>
      </c>
      <c r="B37" s="74" t="s">
        <v>201</v>
      </c>
      <c r="C37" s="74" t="s">
        <v>202</v>
      </c>
      <c r="D37" s="78" t="s">
        <v>203</v>
      </c>
      <c r="E37" s="74" t="str">
        <f t="shared" si="0"/>
        <v>No de Contrataciones para la compra  de materiales de oficina realizadas  / No de Contrataciones para la compra  de materiales de oficina planificadas</v>
      </c>
      <c r="F37" s="80" t="s">
        <v>204</v>
      </c>
    </row>
    <row r="38" spans="1:6" s="77" customFormat="1" ht="22.5" x14ac:dyDescent="0.25">
      <c r="A38" s="71">
        <v>27</v>
      </c>
      <c r="B38" s="74" t="s">
        <v>205</v>
      </c>
      <c r="C38" s="74" t="s">
        <v>206</v>
      </c>
      <c r="D38" s="78" t="s">
        <v>207</v>
      </c>
      <c r="E38" s="74" t="str">
        <f t="shared" si="0"/>
        <v>No de Contrataciones para la compra  de Materiales de Aseo realizadas  / No de Contrataciones para la compra  de Materiales de Aseo planificadas</v>
      </c>
      <c r="F38" s="80" t="s">
        <v>208</v>
      </c>
    </row>
    <row r="39" spans="1:6" s="77" customFormat="1" ht="56.25" x14ac:dyDescent="0.25">
      <c r="A39" s="71">
        <v>28</v>
      </c>
      <c r="B39" s="74" t="s">
        <v>209</v>
      </c>
      <c r="C39" s="74" t="s">
        <v>210</v>
      </c>
      <c r="D39" s="78" t="s">
        <v>211</v>
      </c>
      <c r="E39" s="74" t="str">
        <f t="shared" si="0"/>
        <v>No de Contrataciones para la compra  de Materiales e Insumos de Construcción, Eléctricos, Plomería, Carpintería, Señalización Vial, Navegación y Contra Incendios Consumidos  / No de Contrataciones para la compra  de Materiales e Insumos de Construcción, Eléctricos, Plomería, Carpintería, Señalización Vial, Navegación y Contra Incendios planificados</v>
      </c>
      <c r="F39" s="80" t="s">
        <v>212</v>
      </c>
    </row>
    <row r="40" spans="1:6" s="77" customFormat="1" ht="22.5" x14ac:dyDescent="0.25">
      <c r="A40" s="71">
        <v>29</v>
      </c>
      <c r="B40" s="74" t="s">
        <v>213</v>
      </c>
      <c r="C40" s="74" t="s">
        <v>214</v>
      </c>
      <c r="D40" s="78" t="s">
        <v>215</v>
      </c>
      <c r="E40" s="74" t="str">
        <f t="shared" si="0"/>
        <v>No de Pagos por concepto de peajes  / No de Pagos por concepto de peajes planificados</v>
      </c>
      <c r="F40" s="80" t="s">
        <v>216</v>
      </c>
    </row>
    <row r="41" spans="1:6" s="77" customFormat="1" ht="22.5" x14ac:dyDescent="0.25">
      <c r="A41" s="71">
        <v>30</v>
      </c>
      <c r="B41" s="74" t="s">
        <v>217</v>
      </c>
      <c r="C41" s="74" t="s">
        <v>218</v>
      </c>
      <c r="D41" s="74" t="s">
        <v>219</v>
      </c>
      <c r="E41" s="74" t="str">
        <f t="shared" si="0"/>
        <v>No de Pagos por servicio de alarma y monitoreo  / No de Pagos por servicio de alarma y monitoreo programados</v>
      </c>
      <c r="F41" s="80" t="s">
        <v>220</v>
      </c>
    </row>
    <row r="42" spans="1:6" s="77" customFormat="1" ht="22.5" x14ac:dyDescent="0.25">
      <c r="A42" s="71">
        <v>31</v>
      </c>
      <c r="B42" s="75" t="s">
        <v>221</v>
      </c>
      <c r="C42" s="75" t="s">
        <v>120</v>
      </c>
      <c r="D42" s="76" t="s">
        <v>121</v>
      </c>
      <c r="E42" s="74" t="str">
        <f t="shared" si="0"/>
        <v>% de ejecución presupuestaria alcanzada  / % de ejecución presupuestaria planificada</v>
      </c>
      <c r="F42" s="80" t="s">
        <v>48</v>
      </c>
    </row>
    <row r="43" spans="1:6" s="77" customFormat="1" ht="22.5" x14ac:dyDescent="0.25">
      <c r="A43" s="71">
        <v>32</v>
      </c>
      <c r="B43" s="75" t="s">
        <v>222</v>
      </c>
      <c r="C43" s="75" t="s">
        <v>120</v>
      </c>
      <c r="D43" s="76" t="s">
        <v>121</v>
      </c>
      <c r="E43" s="74" t="str">
        <f t="shared" si="0"/>
        <v>% de ejecución presupuestaria alcanzada  / % de ejecución presupuestaria planificada</v>
      </c>
      <c r="F43" s="80" t="s">
        <v>48</v>
      </c>
    </row>
    <row r="44" spans="1:6" s="77" customFormat="1" ht="22.5" x14ac:dyDescent="0.25">
      <c r="A44" s="71">
        <v>33</v>
      </c>
      <c r="B44" s="75" t="s">
        <v>223</v>
      </c>
      <c r="C44" s="75" t="s">
        <v>120</v>
      </c>
      <c r="D44" s="76" t="s">
        <v>121</v>
      </c>
      <c r="E44" s="74" t="str">
        <f t="shared" si="0"/>
        <v>% de ejecución presupuestaria alcanzada  / % de ejecución presupuestaria planificada</v>
      </c>
      <c r="F44" s="80" t="s">
        <v>48</v>
      </c>
    </row>
    <row r="45" spans="1:6" s="77" customFormat="1" ht="22.5" x14ac:dyDescent="0.25">
      <c r="A45" s="71">
        <v>34</v>
      </c>
      <c r="B45" s="75" t="s">
        <v>224</v>
      </c>
      <c r="C45" s="75" t="s">
        <v>120</v>
      </c>
      <c r="D45" s="76" t="s">
        <v>121</v>
      </c>
      <c r="E45" s="74" t="str">
        <f t="shared" si="0"/>
        <v>% de ejecución presupuestaria alcanzada  / % de ejecución presupuestaria planificada</v>
      </c>
      <c r="F45" s="80" t="s">
        <v>48</v>
      </c>
    </row>
    <row r="46" spans="1:6" s="77" customFormat="1" ht="22.5" x14ac:dyDescent="0.25">
      <c r="A46" s="71">
        <v>35</v>
      </c>
      <c r="B46" s="74" t="s">
        <v>225</v>
      </c>
      <c r="C46" s="75" t="s">
        <v>120</v>
      </c>
      <c r="D46" s="76" t="s">
        <v>121</v>
      </c>
      <c r="E46" s="74" t="str">
        <f t="shared" si="0"/>
        <v>% de ejecución presupuestaria alcanzada  / % de ejecución presupuestaria planificada</v>
      </c>
      <c r="F46" s="80" t="s">
        <v>48</v>
      </c>
    </row>
    <row r="47" spans="1:6" s="77" customFormat="1" ht="22.5" x14ac:dyDescent="0.25">
      <c r="A47" s="71">
        <v>36</v>
      </c>
      <c r="B47" s="74" t="s">
        <v>226</v>
      </c>
      <c r="C47" s="75" t="s">
        <v>120</v>
      </c>
      <c r="D47" s="76" t="s">
        <v>121</v>
      </c>
      <c r="E47" s="74" t="str">
        <f t="shared" si="0"/>
        <v>% de ejecución presupuestaria alcanzada  / % de ejecución presupuestaria planificada</v>
      </c>
      <c r="F47" s="80" t="s">
        <v>48</v>
      </c>
    </row>
    <row r="48" spans="1:6" s="77" customFormat="1" ht="22.5" x14ac:dyDescent="0.25">
      <c r="A48" s="71">
        <v>37</v>
      </c>
      <c r="B48" s="74" t="s">
        <v>227</v>
      </c>
      <c r="C48" s="75" t="s">
        <v>120</v>
      </c>
      <c r="D48" s="76" t="s">
        <v>121</v>
      </c>
      <c r="E48" s="74" t="str">
        <f t="shared" si="0"/>
        <v>% de ejecución presupuestaria alcanzada  / % de ejecución presupuestaria planificada</v>
      </c>
      <c r="F48" s="80" t="s">
        <v>48</v>
      </c>
    </row>
    <row r="49" spans="1:6" s="77" customFormat="1" ht="22.5" x14ac:dyDescent="0.25">
      <c r="A49" s="71">
        <v>38</v>
      </c>
      <c r="B49" s="74" t="s">
        <v>228</v>
      </c>
      <c r="C49" s="75" t="s">
        <v>120</v>
      </c>
      <c r="D49" s="76" t="s">
        <v>121</v>
      </c>
      <c r="E49" s="74" t="str">
        <f t="shared" si="0"/>
        <v>% de ejecución presupuestaria alcanzada  / % de ejecución presupuestaria planificada</v>
      </c>
      <c r="F49" s="80" t="s">
        <v>48</v>
      </c>
    </row>
    <row r="50" spans="1:6" s="77" customFormat="1" ht="33.75" x14ac:dyDescent="0.25">
      <c r="A50" s="71">
        <v>39</v>
      </c>
      <c r="B50" s="74" t="s">
        <v>229</v>
      </c>
      <c r="C50" s="74" t="s">
        <v>230</v>
      </c>
      <c r="D50" s="74" t="s">
        <v>231</v>
      </c>
      <c r="E50" s="74" t="str">
        <f t="shared" si="0"/>
        <v>No de Contrataciones para la adquisición de llantas para vehículos institucionales realizadas  / No de Contrataciones para la adquisición de llantas para vehículos institucionales programadas</v>
      </c>
      <c r="F50" s="80" t="s">
        <v>232</v>
      </c>
    </row>
    <row r="51" spans="1:6" s="77" customFormat="1" ht="22.5" x14ac:dyDescent="0.25">
      <c r="A51" s="71">
        <v>40</v>
      </c>
      <c r="B51" s="75" t="s">
        <v>233</v>
      </c>
      <c r="C51" s="75" t="s">
        <v>120</v>
      </c>
      <c r="D51" s="76" t="s">
        <v>121</v>
      </c>
      <c r="E51" s="74" t="str">
        <f t="shared" si="0"/>
        <v>% de ejecución presupuestaria alcanzada  / % de ejecución presupuestaria planificada</v>
      </c>
      <c r="F51" s="80" t="s">
        <v>48</v>
      </c>
    </row>
    <row r="52" spans="1:6" s="77" customFormat="1" ht="22.5" x14ac:dyDescent="0.25">
      <c r="A52" s="71">
        <v>41</v>
      </c>
      <c r="B52" s="74" t="s">
        <v>234</v>
      </c>
      <c r="C52" s="75" t="s">
        <v>120</v>
      </c>
      <c r="D52" s="76" t="s">
        <v>121</v>
      </c>
      <c r="E52" s="74" t="str">
        <f t="shared" si="0"/>
        <v>% de ejecución presupuestaria alcanzada  / % de ejecución presupuestaria planificada</v>
      </c>
      <c r="F52" s="80" t="s">
        <v>48</v>
      </c>
    </row>
    <row r="53" spans="1:6" s="77" customFormat="1" ht="22.5" x14ac:dyDescent="0.25">
      <c r="A53" s="71">
        <v>42</v>
      </c>
      <c r="B53" s="74" t="s">
        <v>235</v>
      </c>
      <c r="C53" s="75" t="s">
        <v>120</v>
      </c>
      <c r="D53" s="76" t="s">
        <v>121</v>
      </c>
      <c r="E53" s="74" t="str">
        <f t="shared" si="0"/>
        <v>% de ejecución presupuestaria alcanzada  / % de ejecución presupuestaria planificada</v>
      </c>
      <c r="F53" s="80" t="s">
        <v>48</v>
      </c>
    </row>
    <row r="54" spans="1:6" s="77" customFormat="1" ht="22.5" x14ac:dyDescent="0.25">
      <c r="A54" s="71">
        <v>43</v>
      </c>
      <c r="B54" s="74" t="s">
        <v>236</v>
      </c>
      <c r="C54" s="74" t="s">
        <v>237</v>
      </c>
      <c r="D54" s="78" t="s">
        <v>238</v>
      </c>
      <c r="E54" s="74" t="str">
        <f t="shared" si="0"/>
        <v>No de Pago de Fletes cancelados  /  No de Pagos de Fletes planificados</v>
      </c>
      <c r="F54" s="80" t="s">
        <v>239</v>
      </c>
    </row>
    <row r="55" spans="1:6" s="77" customFormat="1" ht="22.5" x14ac:dyDescent="0.25">
      <c r="A55" s="71">
        <v>44</v>
      </c>
      <c r="B55" s="74" t="s">
        <v>240</v>
      </c>
      <c r="C55" s="75" t="s">
        <v>120</v>
      </c>
      <c r="D55" s="76" t="s">
        <v>121</v>
      </c>
      <c r="E55" s="74" t="str">
        <f t="shared" si="0"/>
        <v>% de ejecución presupuestaria alcanzada  / % de ejecución presupuestaria planificada</v>
      </c>
      <c r="F55" s="80" t="s">
        <v>48</v>
      </c>
    </row>
    <row r="56" spans="1:6" s="77" customFormat="1" ht="22.5" x14ac:dyDescent="0.25">
      <c r="A56" s="71">
        <v>45</v>
      </c>
      <c r="B56" s="74" t="s">
        <v>241</v>
      </c>
      <c r="C56" s="75" t="s">
        <v>120</v>
      </c>
      <c r="D56" s="76" t="s">
        <v>121</v>
      </c>
      <c r="E56" s="74" t="str">
        <f t="shared" si="0"/>
        <v>% de ejecución presupuestaria alcanzada  / % de ejecución presupuestaria planificada</v>
      </c>
      <c r="F56" s="80" t="s">
        <v>48</v>
      </c>
    </row>
    <row r="57" spans="1:6" s="77" customFormat="1" ht="22.5" x14ac:dyDescent="0.25">
      <c r="A57" s="71">
        <v>46</v>
      </c>
      <c r="B57" s="75" t="s">
        <v>242</v>
      </c>
      <c r="C57" s="75" t="s">
        <v>120</v>
      </c>
      <c r="D57" s="76" t="s">
        <v>121</v>
      </c>
      <c r="E57" s="74" t="str">
        <f t="shared" si="0"/>
        <v>% de ejecución presupuestaria alcanzada  / % de ejecución presupuestaria planificada</v>
      </c>
      <c r="F57" s="80" t="s">
        <v>48</v>
      </c>
    </row>
    <row r="58" spans="1:6" s="77" customFormat="1" ht="22.5" x14ac:dyDescent="0.25">
      <c r="A58" s="71">
        <v>47</v>
      </c>
      <c r="B58" s="74" t="s">
        <v>243</v>
      </c>
      <c r="C58" s="74" t="s">
        <v>244</v>
      </c>
      <c r="D58" s="78" t="s">
        <v>245</v>
      </c>
      <c r="E58" s="74" t="str">
        <f t="shared" si="0"/>
        <v>No de Contrataciones para el rastreo  de vehículos institucionales realizadas  / No de Contrataciones para el rastreo  de vehículos institucionales planificadas</v>
      </c>
      <c r="F58" s="80" t="s">
        <v>246</v>
      </c>
    </row>
    <row r="59" spans="1:6" s="77" customFormat="1" ht="22.5" x14ac:dyDescent="0.25">
      <c r="A59" s="71">
        <v>48</v>
      </c>
      <c r="B59" s="74" t="s">
        <v>58</v>
      </c>
      <c r="C59" s="75" t="s">
        <v>247</v>
      </c>
      <c r="D59" s="79" t="s">
        <v>248</v>
      </c>
      <c r="E59" s="74" t="str">
        <f t="shared" si="0"/>
        <v>No de Consultorías contratadas  /  No Consultorías planificadas</v>
      </c>
      <c r="F59" s="80" t="s">
        <v>59</v>
      </c>
    </row>
    <row r="60" spans="1:6" s="77" customFormat="1" ht="22.5" x14ac:dyDescent="0.25">
      <c r="A60" s="71">
        <v>49</v>
      </c>
      <c r="B60" s="74" t="s">
        <v>76</v>
      </c>
      <c r="C60" s="74" t="s">
        <v>249</v>
      </c>
      <c r="D60" s="78" t="s">
        <v>250</v>
      </c>
      <c r="E60" s="74" t="str">
        <f t="shared" si="0"/>
        <v>No Contratos de adquisición de Tóner y suministros de impresión realizados  / No Contratos de adquisición de Tóner y suministros de impresión planificados</v>
      </c>
      <c r="F60" s="80" t="s">
        <v>77</v>
      </c>
    </row>
    <row r="61" spans="1:6" s="77" customFormat="1" ht="22.5" x14ac:dyDescent="0.25">
      <c r="A61" s="71">
        <v>50</v>
      </c>
      <c r="B61" s="74" t="s">
        <v>251</v>
      </c>
      <c r="C61" s="74" t="s">
        <v>252</v>
      </c>
      <c r="D61" s="78" t="s">
        <v>253</v>
      </c>
      <c r="E61" s="74" t="str">
        <f t="shared" si="0"/>
        <v>No Contratos de adquisición de mobiliarios para uso institucional realizados  / No Contratos de adquisición de  mobiliarios para uso institucional planificados</v>
      </c>
      <c r="F61" s="80" t="s">
        <v>254</v>
      </c>
    </row>
    <row r="62" spans="1:6" s="77" customFormat="1" ht="22.5" x14ac:dyDescent="0.25">
      <c r="A62" s="71">
        <v>51</v>
      </c>
      <c r="B62" s="74" t="s">
        <v>51</v>
      </c>
      <c r="C62" s="74" t="s">
        <v>255</v>
      </c>
      <c r="D62" s="78" t="s">
        <v>256</v>
      </c>
      <c r="E62" s="74" t="str">
        <f t="shared" si="0"/>
        <v>No de Vehículos institucionales  adquiridos  / No de Vehículos institucionales  por adquirir</v>
      </c>
      <c r="F62" s="80" t="s">
        <v>52</v>
      </c>
    </row>
    <row r="63" spans="1:6" s="77" customFormat="1" ht="22.5" x14ac:dyDescent="0.25">
      <c r="A63" s="71">
        <v>52</v>
      </c>
      <c r="B63" s="74" t="s">
        <v>257</v>
      </c>
      <c r="C63" s="74" t="s">
        <v>258</v>
      </c>
      <c r="D63" s="78" t="s">
        <v>259</v>
      </c>
      <c r="E63" s="74" t="str">
        <f t="shared" si="0"/>
        <v>No Contratos de Maquinarias y Equipos para uso institucional realizados  / No Contratos de Maquinarias y Equipos para uso institucional planificados</v>
      </c>
      <c r="F63" s="80" t="s">
        <v>260</v>
      </c>
    </row>
    <row r="64" spans="1:6" s="77" customFormat="1" ht="33.75" x14ac:dyDescent="0.25">
      <c r="A64" s="71">
        <v>53</v>
      </c>
      <c r="B64" s="74" t="s">
        <v>261</v>
      </c>
      <c r="C64" s="74" t="s">
        <v>262</v>
      </c>
      <c r="D64" s="78" t="s">
        <v>263</v>
      </c>
      <c r="E64" s="74" t="str">
        <f t="shared" si="0"/>
        <v>No de Bienes Inmueble para la Asociación de Municipalidades Ecuatorianas AME adquiridos  / No Bienes Inmueble para la Asociación de Municipalidades Ecuatorianas AME por adquirir</v>
      </c>
      <c r="F64" s="80" t="s">
        <v>264</v>
      </c>
    </row>
    <row r="65" spans="1:6" s="77" customFormat="1" ht="22.5" x14ac:dyDescent="0.25">
      <c r="A65" s="71">
        <v>54</v>
      </c>
      <c r="B65" s="74" t="s">
        <v>265</v>
      </c>
      <c r="C65" s="74" t="s">
        <v>266</v>
      </c>
      <c r="D65" s="78" t="s">
        <v>267</v>
      </c>
      <c r="E65" s="74" t="str">
        <f t="shared" si="0"/>
        <v>No de Contratos para la adquisición de Materiales de Aseo Nacional  realizados  / No de Contratos para la adquisición de   Materiales de Aseo Nacional  planificados</v>
      </c>
      <c r="F65" s="80" t="s">
        <v>268</v>
      </c>
    </row>
    <row r="66" spans="1:6" s="77" customFormat="1" ht="22.5" x14ac:dyDescent="0.25">
      <c r="A66" s="71">
        <v>55</v>
      </c>
      <c r="B66" s="74" t="s">
        <v>269</v>
      </c>
      <c r="C66" s="74" t="s">
        <v>270</v>
      </c>
      <c r="D66" s="78" t="s">
        <v>271</v>
      </c>
      <c r="E66" s="74" t="str">
        <f t="shared" si="0"/>
        <v>No Contratos para la adquisición de  Materiales de Oficina Nacional realizados  / No de Contratos para la adquisición de  Materiales de Oficina Nacional planifcados</v>
      </c>
      <c r="F66" s="80" t="s">
        <v>272</v>
      </c>
    </row>
    <row r="67" spans="1:6" s="77" customFormat="1" ht="33.75" x14ac:dyDescent="0.25">
      <c r="A67" s="71">
        <v>56</v>
      </c>
      <c r="B67" s="74" t="s">
        <v>273</v>
      </c>
      <c r="C67" s="74" t="s">
        <v>274</v>
      </c>
      <c r="D67" s="78" t="s">
        <v>275</v>
      </c>
      <c r="E67" s="74" t="str">
        <f t="shared" si="0"/>
        <v>No Contratos para la adquisición de  accesorios para vehículos institucionales realizados  / No Contratos para la adquisición de  accesorios para vehículos institucionales planificados</v>
      </c>
      <c r="F67" s="80" t="s">
        <v>276</v>
      </c>
    </row>
    <row r="68" spans="1:6" s="77" customFormat="1" ht="22.5" x14ac:dyDescent="0.25">
      <c r="A68" s="71">
        <v>57</v>
      </c>
      <c r="B68" s="74" t="s">
        <v>277</v>
      </c>
      <c r="C68" s="75" t="s">
        <v>120</v>
      </c>
      <c r="D68" s="76" t="s">
        <v>121</v>
      </c>
      <c r="E68" s="74" t="str">
        <f t="shared" si="0"/>
        <v>% de ejecución presupuestaria alcanzada  / % de ejecución presupuestaria planificada</v>
      </c>
      <c r="F68" s="80" t="s">
        <v>48</v>
      </c>
    </row>
    <row r="69" spans="1:6" s="77" customFormat="1" ht="33.75" x14ac:dyDescent="0.25">
      <c r="A69" s="71">
        <v>58</v>
      </c>
      <c r="B69" s="74" t="s">
        <v>278</v>
      </c>
      <c r="C69" s="74" t="s">
        <v>279</v>
      </c>
      <c r="D69" s="78" t="s">
        <v>280</v>
      </c>
      <c r="E69" s="74" t="str">
        <f t="shared" si="0"/>
        <v>No Contratos para la adquisición de  de insumos para proteccion personal realizados  / No Contratos para la adquisición de  de insumos para proteccion personal planificados</v>
      </c>
      <c r="F69" s="80" t="s">
        <v>281</v>
      </c>
    </row>
    <row r="70" spans="1:6" s="77" customFormat="1" ht="22.5" x14ac:dyDescent="0.25">
      <c r="A70" s="71">
        <v>59</v>
      </c>
      <c r="B70" s="74" t="s">
        <v>282</v>
      </c>
      <c r="C70" s="74" t="s">
        <v>283</v>
      </c>
      <c r="D70" s="78" t="s">
        <v>284</v>
      </c>
      <c r="E70" s="74" t="str">
        <f t="shared" si="0"/>
        <v>% De presupuesto ejecutado en el pago de Comisiones SPI  / % De presupuesto planificado en el pago de Comisiones SPI</v>
      </c>
      <c r="F70" s="80" t="s">
        <v>285</v>
      </c>
    </row>
    <row r="71" spans="1:6" s="77" customFormat="1" x14ac:dyDescent="0.25">
      <c r="A71" s="71">
        <v>60</v>
      </c>
      <c r="B71" s="74" t="s">
        <v>286</v>
      </c>
      <c r="C71" s="74" t="s">
        <v>287</v>
      </c>
      <c r="D71" s="78" t="s">
        <v>288</v>
      </c>
      <c r="E71" s="74" t="str">
        <f t="shared" si="0"/>
        <v xml:space="preserve">Número de Peritos Contratados   / Número de Peritos Planificados </v>
      </c>
      <c r="F71" s="80" t="s">
        <v>289</v>
      </c>
    </row>
    <row r="72" spans="1:6" s="77" customFormat="1" x14ac:dyDescent="0.25">
      <c r="A72" s="71">
        <v>61</v>
      </c>
      <c r="B72" s="74" t="s">
        <v>290</v>
      </c>
      <c r="C72" s="74" t="s">
        <v>291</v>
      </c>
      <c r="D72" s="78" t="s">
        <v>292</v>
      </c>
      <c r="E72" s="74" t="str">
        <f t="shared" si="0"/>
        <v xml:space="preserve">No de Libros y colecciones adquiridos  / No de libros y colecciones planificadas </v>
      </c>
      <c r="F72" s="80" t="s">
        <v>293</v>
      </c>
    </row>
    <row r="73" spans="1:6" s="77" customFormat="1" x14ac:dyDescent="0.25">
      <c r="A73" s="71">
        <v>62</v>
      </c>
      <c r="B73" s="74" t="s">
        <v>294</v>
      </c>
      <c r="C73" s="74" t="s">
        <v>295</v>
      </c>
      <c r="D73" s="78" t="s">
        <v>296</v>
      </c>
      <c r="E73" s="74" t="str">
        <f t="shared" si="0"/>
        <v xml:space="preserve">No de casilleros arrendados   / No de casilleros  planificados </v>
      </c>
      <c r="F73" s="80" t="s">
        <v>297</v>
      </c>
    </row>
    <row r="74" spans="1:6" s="77" customFormat="1" ht="22.5" x14ac:dyDescent="0.25">
      <c r="A74" s="71">
        <v>63</v>
      </c>
      <c r="B74" s="74" t="s">
        <v>298</v>
      </c>
      <c r="C74" s="75" t="s">
        <v>120</v>
      </c>
      <c r="D74" s="76" t="s">
        <v>121</v>
      </c>
      <c r="E74" s="74" t="str">
        <f t="shared" si="0"/>
        <v>% de ejecución presupuestaria alcanzada  / % de ejecución presupuestaria planificada</v>
      </c>
      <c r="F74" s="80" t="s">
        <v>48</v>
      </c>
    </row>
    <row r="75" spans="1:6" s="77" customFormat="1" ht="22.5" x14ac:dyDescent="0.25">
      <c r="A75" s="71">
        <v>64</v>
      </c>
      <c r="B75" s="74" t="s">
        <v>299</v>
      </c>
      <c r="C75" s="74" t="s">
        <v>300</v>
      </c>
      <c r="D75" s="78" t="s">
        <v>301</v>
      </c>
      <c r="E75" s="74" t="str">
        <f t="shared" si="0"/>
        <v>No de Equipos para edición, producción, fotografía y diseño adquiridos  / No de Equipos para edición, producción, fotografía y diseño por adquirir</v>
      </c>
      <c r="F75" s="80" t="s">
        <v>302</v>
      </c>
    </row>
    <row r="76" spans="1:6" s="77" customFormat="1" ht="22.5" x14ac:dyDescent="0.25">
      <c r="A76" s="71">
        <v>65</v>
      </c>
      <c r="B76" s="74" t="s">
        <v>303</v>
      </c>
      <c r="C76" s="74" t="s">
        <v>304</v>
      </c>
      <c r="D76" s="78" t="s">
        <v>305</v>
      </c>
      <c r="E76" s="74" t="str">
        <f t="shared" si="0"/>
        <v xml:space="preserve">No de eventos de rendición cuentas realizado   /  No de eventos de rendición cuentas programado </v>
      </c>
      <c r="F76" s="80" t="s">
        <v>306</v>
      </c>
    </row>
    <row r="77" spans="1:6" s="77" customFormat="1" ht="22.5" x14ac:dyDescent="0.25">
      <c r="A77" s="71">
        <v>66</v>
      </c>
      <c r="B77" s="74" t="s">
        <v>307</v>
      </c>
      <c r="C77" s="74" t="s">
        <v>307</v>
      </c>
      <c r="D77" s="78" t="s">
        <v>308</v>
      </c>
      <c r="E77" s="74" t="str">
        <f t="shared" ref="E77:E123" si="1">CONCATENATE(C77, "  / ",D77)</f>
        <v>Campañas en medios de comunicación y redes sociales realizadas  / Campañas en medios de comunicación y redes sociales planificadas</v>
      </c>
      <c r="F77" s="80" t="s">
        <v>309</v>
      </c>
    </row>
    <row r="78" spans="1:6" s="77" customFormat="1" ht="22.5" x14ac:dyDescent="0.25">
      <c r="A78" s="71">
        <v>67</v>
      </c>
      <c r="B78" s="74" t="s">
        <v>310</v>
      </c>
      <c r="C78" s="75" t="s">
        <v>120</v>
      </c>
      <c r="D78" s="76" t="s">
        <v>121</v>
      </c>
      <c r="E78" s="74" t="str">
        <f t="shared" si="1"/>
        <v>% de ejecución presupuestaria alcanzada  / % de ejecución presupuestaria planificada</v>
      </c>
      <c r="F78" s="80" t="s">
        <v>48</v>
      </c>
    </row>
    <row r="79" spans="1:6" s="77" customFormat="1" ht="33.75" x14ac:dyDescent="0.25">
      <c r="A79" s="71">
        <v>68</v>
      </c>
      <c r="B79" s="74" t="s">
        <v>311</v>
      </c>
      <c r="C79" s="74" t="s">
        <v>312</v>
      </c>
      <c r="D79" s="78" t="s">
        <v>313</v>
      </c>
      <c r="E79" s="74" t="str">
        <f t="shared" si="1"/>
        <v>No de contratos realizados   / No de contratos programados</v>
      </c>
      <c r="F79" s="80" t="s">
        <v>314</v>
      </c>
    </row>
    <row r="80" spans="1:6" s="77" customFormat="1" ht="45" x14ac:dyDescent="0.25">
      <c r="A80" s="71">
        <v>69</v>
      </c>
      <c r="B80" s="74" t="s">
        <v>315</v>
      </c>
      <c r="C80" s="74" t="s">
        <v>316</v>
      </c>
      <c r="D80" s="78" t="s">
        <v>317</v>
      </c>
      <c r="E80" s="74" t="str">
        <f t="shared" si="1"/>
        <v>No de eventos institucionales, culturales, sociales y de capacitación para posicionar los productos y servicios de AME realizados  / No de eventos institucionales, culturales, sociales y de capacitación para posicionar los productos y servicios de AME planificados</v>
      </c>
      <c r="F80" s="80" t="s">
        <v>318</v>
      </c>
    </row>
    <row r="81" spans="1:6" s="77" customFormat="1" ht="22.5" x14ac:dyDescent="0.25">
      <c r="A81" s="71">
        <v>70</v>
      </c>
      <c r="B81" s="74" t="s">
        <v>319</v>
      </c>
      <c r="C81" s="74" t="s">
        <v>319</v>
      </c>
      <c r="D81" s="78" t="s">
        <v>320</v>
      </c>
      <c r="E81" s="74" t="str">
        <f t="shared" si="1"/>
        <v>Plan de comunicación estrategica institucional realizado  / Plan de comunicación estrategica institucional planificado</v>
      </c>
      <c r="F81" s="80" t="s">
        <v>321</v>
      </c>
    </row>
    <row r="82" spans="1:6" s="77" customFormat="1" ht="22.5" x14ac:dyDescent="0.25">
      <c r="A82" s="71">
        <v>71</v>
      </c>
      <c r="B82" s="74" t="s">
        <v>322</v>
      </c>
      <c r="C82" s="74" t="s">
        <v>323</v>
      </c>
      <c r="D82" s="78" t="s">
        <v>324</v>
      </c>
      <c r="E82" s="74" t="str">
        <f t="shared" si="1"/>
        <v>No de publicaciones especiales realizados  /  No de publicaciones especiales programados</v>
      </c>
      <c r="F82" s="80" t="s">
        <v>325</v>
      </c>
    </row>
    <row r="83" spans="1:6" s="77" customFormat="1" ht="22.5" x14ac:dyDescent="0.25">
      <c r="A83" s="71">
        <v>72</v>
      </c>
      <c r="B83" s="74" t="s">
        <v>57</v>
      </c>
      <c r="C83" s="74" t="s">
        <v>323</v>
      </c>
      <c r="D83" s="78" t="s">
        <v>324</v>
      </c>
      <c r="E83" s="74" t="str">
        <f t="shared" si="1"/>
        <v>No de publicaciones especiales realizados  /  No de publicaciones especiales programados</v>
      </c>
      <c r="F83" s="80" t="s">
        <v>325</v>
      </c>
    </row>
    <row r="84" spans="1:6" s="77" customFormat="1" x14ac:dyDescent="0.25">
      <c r="A84" s="71">
        <v>73</v>
      </c>
      <c r="B84" s="74" t="s">
        <v>326</v>
      </c>
      <c r="C84" s="74" t="s">
        <v>327</v>
      </c>
      <c r="D84" s="78" t="s">
        <v>328</v>
      </c>
      <c r="E84" s="74" t="str">
        <f t="shared" si="1"/>
        <v>Plan anual de Capacitación Realizado  / Plan Anual  de cacacitación programado</v>
      </c>
      <c r="F84" s="80" t="s">
        <v>329</v>
      </c>
    </row>
    <row r="85" spans="1:6" s="77" customFormat="1" ht="33.75" x14ac:dyDescent="0.25">
      <c r="A85" s="71">
        <v>74</v>
      </c>
      <c r="B85" s="74" t="s">
        <v>330</v>
      </c>
      <c r="C85" s="74" t="s">
        <v>331</v>
      </c>
      <c r="D85" s="74" t="s">
        <v>332</v>
      </c>
      <c r="E85" s="74" t="str">
        <f t="shared" si="1"/>
        <v>Sistema de pruebas psicométricas para el Concurso de méritos y oposición adquirido  / Sistema de pruebas psicométricas para el Concurso de méritos y oposición por adquirir</v>
      </c>
      <c r="F85" s="80" t="s">
        <v>333</v>
      </c>
    </row>
    <row r="86" spans="1:6" s="77" customFormat="1" ht="45" x14ac:dyDescent="0.25">
      <c r="A86" s="71">
        <v>75</v>
      </c>
      <c r="B86" s="74" t="s">
        <v>334</v>
      </c>
      <c r="C86" s="74" t="s">
        <v>334</v>
      </c>
      <c r="D86" s="74" t="s">
        <v>335</v>
      </c>
      <c r="E86" s="74" t="str">
        <f t="shared" si="1"/>
        <v xml:space="preserve">Laboratorios informático para toma de pruebas de conocimiento y psicométricas  alquilados para el Concurso de méritos y oposición   / Laboratorios informático para toma de pruebas de conocimiento y psicométricas por alquilar para el Concurso de méritos y oposición </v>
      </c>
      <c r="F86" s="80" t="s">
        <v>336</v>
      </c>
    </row>
    <row r="87" spans="1:6" s="77" customFormat="1" ht="45" x14ac:dyDescent="0.25">
      <c r="A87" s="71">
        <v>76</v>
      </c>
      <c r="B87" s="74" t="s">
        <v>337</v>
      </c>
      <c r="C87" s="74" t="s">
        <v>338</v>
      </c>
      <c r="D87" s="78" t="s">
        <v>339</v>
      </c>
      <c r="E87" s="74" t="str">
        <f t="shared" si="1"/>
        <v>% de Ejecución presupuestaria en la dotación de uniformes y vestimentas para servidores y trabajadores de la institución   / % de Ejecución presupuestaria presupuestaria en la dotación de uniformes y vestimentas para servidores y trabajadores de la institución planificada</v>
      </c>
      <c r="F87" s="80" t="s">
        <v>89</v>
      </c>
    </row>
    <row r="88" spans="1:6" s="77" customFormat="1" ht="22.5" x14ac:dyDescent="0.25">
      <c r="A88" s="71">
        <v>77</v>
      </c>
      <c r="B88" s="74" t="s">
        <v>340</v>
      </c>
      <c r="C88" s="74" t="s">
        <v>341</v>
      </c>
      <c r="D88" s="78" t="s">
        <v>342</v>
      </c>
      <c r="E88" s="74" t="str">
        <f t="shared" si="1"/>
        <v>% de Ejecución presupuestaria en Desvinculación Laboral   / % de Ejecución presupuestaria en Desvinculación Laboral planificada</v>
      </c>
      <c r="F88" s="80" t="s">
        <v>343</v>
      </c>
    </row>
    <row r="89" spans="1:6" s="77" customFormat="1" ht="33.75" x14ac:dyDescent="0.25">
      <c r="A89" s="71">
        <v>78</v>
      </c>
      <c r="B89" s="74" t="s">
        <v>344</v>
      </c>
      <c r="C89" s="74" t="s">
        <v>345</v>
      </c>
      <c r="D89" s="78" t="s">
        <v>346</v>
      </c>
      <c r="E89" s="74" t="str">
        <f t="shared" si="1"/>
        <v>%  de ejecución presupuestaria cumplimiento del Diseño y Ejecución del plan de talento humano Ejecutado  / %  de ejecución presupuestaria cumplimiento del Diseño y Ejecución del plan de talento humano programado</v>
      </c>
      <c r="F89" s="80" t="s">
        <v>347</v>
      </c>
    </row>
    <row r="90" spans="1:6" s="77" customFormat="1" ht="22.5" x14ac:dyDescent="0.25">
      <c r="A90" s="71">
        <v>79</v>
      </c>
      <c r="B90" s="75" t="s">
        <v>348</v>
      </c>
      <c r="C90" s="74" t="s">
        <v>349</v>
      </c>
      <c r="D90" s="78" t="s">
        <v>350</v>
      </c>
      <c r="E90" s="74" t="str">
        <f t="shared" si="1"/>
        <v>No de  consultorias realizadas  / Número de  consultorias  Planificadas</v>
      </c>
      <c r="F90" s="80" t="s">
        <v>351</v>
      </c>
    </row>
    <row r="91" spans="1:6" s="77" customFormat="1" ht="45" x14ac:dyDescent="0.25">
      <c r="A91" s="71">
        <v>80</v>
      </c>
      <c r="B91" s="74" t="s">
        <v>74</v>
      </c>
      <c r="C91" s="74" t="s">
        <v>352</v>
      </c>
      <c r="D91" s="78" t="s">
        <v>353</v>
      </c>
      <c r="E91" s="74" t="str">
        <f t="shared" si="1"/>
        <v>No de  contratos para el servicio de Web Hosting, Correo Electronico, Nube Computacional, Migración de Cuentas, Actualización del CMS y Soporte realizados  / No de  contratos para el servicio de Web Hosting, Correo Electronico, Nube Computacional, Migración de Cuentas, Actualización del CMS y Soporte planificados</v>
      </c>
      <c r="F91" s="80" t="s">
        <v>75</v>
      </c>
    </row>
    <row r="92" spans="1:6" s="77" customFormat="1" ht="45" x14ac:dyDescent="0.25">
      <c r="A92" s="71">
        <v>81</v>
      </c>
      <c r="B92" s="74" t="s">
        <v>354</v>
      </c>
      <c r="C92" s="74" t="s">
        <v>355</v>
      </c>
      <c r="D92" s="74" t="s">
        <v>356</v>
      </c>
      <c r="E92" s="74" t="str">
        <f t="shared" si="1"/>
        <v>No de Certificados de Seguridad SSL WILDCARD para los portales alojados en la plataforma de Web Hosting y nube computacional adquiridos  / No de Certificados de Seguridad SSL WILDCARD para los portales alojados en la plataforma de Web Hosting y nube computacional por adquirir</v>
      </c>
      <c r="F92" s="80" t="s">
        <v>357</v>
      </c>
    </row>
    <row r="93" spans="1:6" s="77" customFormat="1" ht="33.75" x14ac:dyDescent="0.25">
      <c r="A93" s="71">
        <v>82</v>
      </c>
      <c r="B93" s="74" t="s">
        <v>358</v>
      </c>
      <c r="C93" s="74" t="s">
        <v>359</v>
      </c>
      <c r="D93" s="74" t="s">
        <v>360</v>
      </c>
      <c r="E93" s="74" t="str">
        <f t="shared" si="1"/>
        <v>No de dominios para los portales alojados en la plataforma de Web Hosting y nube computacional adquiridos  / No de dominios para los portales alojados en la plataforma de Web Hosting y nube computacional programados</v>
      </c>
      <c r="F93" s="80" t="s">
        <v>361</v>
      </c>
    </row>
    <row r="94" spans="1:6" s="77" customFormat="1" x14ac:dyDescent="0.25">
      <c r="A94" s="71">
        <v>83</v>
      </c>
      <c r="B94" s="75" t="s">
        <v>72</v>
      </c>
      <c r="C94" s="74" t="s">
        <v>362</v>
      </c>
      <c r="D94" s="74" t="s">
        <v>363</v>
      </c>
      <c r="E94" s="74" t="str">
        <f t="shared" si="1"/>
        <v>No de  Licencias adquiridas  / No de  Licencias por adquirir</v>
      </c>
      <c r="F94" s="80" t="s">
        <v>73</v>
      </c>
    </row>
    <row r="95" spans="1:6" s="77" customFormat="1" ht="22.5" x14ac:dyDescent="0.25">
      <c r="A95" s="71">
        <v>84</v>
      </c>
      <c r="B95" s="75" t="s">
        <v>364</v>
      </c>
      <c r="C95" s="74" t="s">
        <v>365</v>
      </c>
      <c r="D95" s="74" t="s">
        <v>366</v>
      </c>
      <c r="E95" s="74" t="str">
        <f t="shared" si="1"/>
        <v>No de Mantenimientos  y/o soporte de Licencias de Software realizados  / No de Mantenimientos y/o soporte de Licencias de Software planificados</v>
      </c>
      <c r="F95" s="80" t="s">
        <v>367</v>
      </c>
    </row>
    <row r="96" spans="1:6" s="77" customFormat="1" ht="22.5" x14ac:dyDescent="0.25">
      <c r="A96" s="71">
        <v>85</v>
      </c>
      <c r="B96" s="75" t="s">
        <v>368</v>
      </c>
      <c r="C96" s="74" t="s">
        <v>369</v>
      </c>
      <c r="D96" s="74" t="s">
        <v>370</v>
      </c>
      <c r="E96" s="74" t="str">
        <f t="shared" si="1"/>
        <v>No de adquisiciones/ Mantenimientos  de licencias ADOBE realizados  / No de adquisiciones/ Mantenimientos  de licencias ADOBE planificados</v>
      </c>
      <c r="F96" s="80" t="s">
        <v>371</v>
      </c>
    </row>
    <row r="97" spans="1:8" s="77" customFormat="1" ht="22.5" x14ac:dyDescent="0.25">
      <c r="A97" s="71">
        <v>86</v>
      </c>
      <c r="B97" s="75" t="s">
        <v>372</v>
      </c>
      <c r="C97" s="74" t="s">
        <v>373</v>
      </c>
      <c r="D97" s="74" t="s">
        <v>374</v>
      </c>
      <c r="E97" s="74" t="str">
        <f t="shared" si="1"/>
        <v>No de Mantenimientos de Licencias ESRI-ARCGIS realizados  / No de Mantenimientos de Licencias ESRI-ARCGIS planificados</v>
      </c>
      <c r="F97" s="80" t="s">
        <v>375</v>
      </c>
    </row>
    <row r="98" spans="1:8" s="77" customFormat="1" ht="33.75" x14ac:dyDescent="0.25">
      <c r="A98" s="71">
        <v>87</v>
      </c>
      <c r="B98" s="75" t="s">
        <v>376</v>
      </c>
      <c r="C98" s="74" t="s">
        <v>377</v>
      </c>
      <c r="D98" s="74" t="s">
        <v>378</v>
      </c>
      <c r="E98" s="74" t="str">
        <f t="shared" si="1"/>
        <v>No de  licencias SCRIPCASE ENTERPRISE EDITION, incluido soporte para 6 usuarios adquiridas  / No de  licencias SCRIPCASE ENTERPRISE EDITION, incluido soporte para 6 usuarios programadas</v>
      </c>
      <c r="F98" s="80" t="s">
        <v>379</v>
      </c>
    </row>
    <row r="99" spans="1:8" s="77" customFormat="1" ht="33.75" x14ac:dyDescent="0.25">
      <c r="A99" s="71">
        <v>88</v>
      </c>
      <c r="B99" s="75" t="s">
        <v>380</v>
      </c>
      <c r="C99" s="74" t="s">
        <v>381</v>
      </c>
      <c r="D99" s="74" t="s">
        <v>382</v>
      </c>
      <c r="E99" s="74" t="str">
        <f>CONCATENATE(C99, "  / ",D99)</f>
        <v>No de  licencias Licencias Corporativas Antivirus para AME Matriz y  UTR´s adquiridas  / No de  licencias Licencias Corporativas Antivirus para AME Matriz y  UTR´s. programadas</v>
      </c>
      <c r="F99" s="80" t="s">
        <v>383</v>
      </c>
    </row>
    <row r="100" spans="1:8" s="77" customFormat="1" ht="22.5" x14ac:dyDescent="0.25">
      <c r="A100" s="71">
        <v>89</v>
      </c>
      <c r="B100" s="75" t="s">
        <v>384</v>
      </c>
      <c r="C100" s="74" t="s">
        <v>385</v>
      </c>
      <c r="D100" s="74" t="s">
        <v>386</v>
      </c>
      <c r="E100" s="74" t="str">
        <f t="shared" si="1"/>
        <v>No de suscripciones anuales al servicio de Consultas Juridicas en línea   / No de suscripciones anuales al servicio de Consultas Juridicas en línea programadas</v>
      </c>
      <c r="F100" s="80" t="s">
        <v>387</v>
      </c>
    </row>
    <row r="101" spans="1:8" s="77" customFormat="1" ht="22.5" x14ac:dyDescent="0.25">
      <c r="A101" s="71">
        <v>90</v>
      </c>
      <c r="B101" s="77" t="s">
        <v>78</v>
      </c>
      <c r="C101" s="74" t="s">
        <v>388</v>
      </c>
      <c r="D101" s="74" t="s">
        <v>389</v>
      </c>
      <c r="E101" s="74" t="str">
        <f t="shared" si="1"/>
        <v>% de Ejecución presupuestaria en la adqusición Equipos Informaticos   / % de Ejecución presupuestaria en la adqusición Equipos Informaticos programada</v>
      </c>
      <c r="F101" s="80" t="s">
        <v>79</v>
      </c>
      <c r="H101" s="77" t="s">
        <v>390</v>
      </c>
    </row>
    <row r="102" spans="1:8" s="77" customFormat="1" ht="22.5" x14ac:dyDescent="0.25">
      <c r="A102" s="71">
        <v>91</v>
      </c>
      <c r="B102" s="75" t="s">
        <v>391</v>
      </c>
      <c r="C102" s="74" t="s">
        <v>392</v>
      </c>
      <c r="D102" s="74" t="s">
        <v>393</v>
      </c>
      <c r="E102" s="74" t="str">
        <f t="shared" si="1"/>
        <v>No de Dispositivos de Red y/o Telefonia IP  adquiridos  / No de Dispositivos de Red y/o Telefonia IP  programados</v>
      </c>
      <c r="F102" s="80" t="s">
        <v>394</v>
      </c>
    </row>
    <row r="103" spans="1:8" s="77" customFormat="1" ht="22.5" x14ac:dyDescent="0.25">
      <c r="A103" s="71">
        <v>92</v>
      </c>
      <c r="B103" s="74" t="s">
        <v>395</v>
      </c>
      <c r="C103" s="74" t="s">
        <v>396</v>
      </c>
      <c r="D103" s="74" t="s">
        <v>397</v>
      </c>
      <c r="E103" s="74" t="str">
        <f t="shared" si="1"/>
        <v xml:space="preserve">No de Mantenimientos y Soporte de Sistemas Informáticos AME realizados  / No de Mantenimientos y Soporte de Sistemas Informáticos AME planificados </v>
      </c>
      <c r="F103" s="80" t="s">
        <v>398</v>
      </c>
    </row>
    <row r="104" spans="1:8" s="77" customFormat="1" x14ac:dyDescent="0.25">
      <c r="A104" s="71">
        <v>93</v>
      </c>
      <c r="B104" s="74" t="s">
        <v>399</v>
      </c>
      <c r="C104" s="74"/>
      <c r="D104" s="74"/>
      <c r="E104" s="74"/>
      <c r="F104" s="80" t="s">
        <v>88</v>
      </c>
    </row>
    <row r="105" spans="1:8" s="77" customFormat="1" ht="33.75" x14ac:dyDescent="0.25">
      <c r="A105" s="71">
        <v>94</v>
      </c>
      <c r="B105" s="74" t="s">
        <v>400</v>
      </c>
      <c r="C105" s="74" t="s">
        <v>401</v>
      </c>
      <c r="D105" s="78" t="s">
        <v>402</v>
      </c>
      <c r="E105" s="74" t="str">
        <f t="shared" si="1"/>
        <v>No de Migraciónes y Unificaciones de aplicaciones AME hacia una nueva plataforma tecnológica en entornos WEB  / No de Migraciones y Unificaciones  de aplicaciones AME hacia una nueva plataforma tecnológica en entornos WEB programadas</v>
      </c>
      <c r="F105" s="80" t="s">
        <v>403</v>
      </c>
    </row>
    <row r="106" spans="1:8" s="77" customFormat="1" ht="33.75" x14ac:dyDescent="0.25">
      <c r="A106" s="71">
        <v>95</v>
      </c>
      <c r="B106" s="74" t="s">
        <v>404</v>
      </c>
      <c r="C106" s="74" t="s">
        <v>405</v>
      </c>
      <c r="D106" s="74" t="s">
        <v>406</v>
      </c>
      <c r="E106" s="74" t="str">
        <f t="shared" si="1"/>
        <v>No de Mantenimientos y/o Soporte de  Bases de Datos de los sistemas de la AME  / No de Mantenimientos y/o Soporte de  Bases de Datos de los sistemas de la AME programadas</v>
      </c>
      <c r="F106" s="80" t="s">
        <v>407</v>
      </c>
    </row>
    <row r="107" spans="1:8" s="77" customFormat="1" ht="33.75" x14ac:dyDescent="0.25">
      <c r="A107" s="71">
        <v>96</v>
      </c>
      <c r="B107" s="75" t="s">
        <v>408</v>
      </c>
      <c r="C107" s="75" t="s">
        <v>409</v>
      </c>
      <c r="D107" s="75" t="s">
        <v>410</v>
      </c>
      <c r="E107" s="74" t="str">
        <f t="shared" si="1"/>
        <v>No de Mantenimientos Preventivos y/o Correctivos de Equipos Informáticos, Imagen e Impresion de la AME.  / No de Mantenimientos Preventivos y/o Correctivos de Equipos Informáticos, Imagen e Impresion de la AME programados</v>
      </c>
      <c r="F107" s="80" t="s">
        <v>411</v>
      </c>
    </row>
    <row r="108" spans="1:8" s="77" customFormat="1" ht="33.75" x14ac:dyDescent="0.25">
      <c r="A108" s="71">
        <v>97</v>
      </c>
      <c r="B108" s="75" t="s">
        <v>412</v>
      </c>
      <c r="C108" s="75" t="s">
        <v>413</v>
      </c>
      <c r="D108" s="75" t="s">
        <v>414</v>
      </c>
      <c r="E108" s="74" t="str">
        <f t="shared" si="1"/>
        <v>No de Mantenimientos Preventivos y/o Correctivos de  de Servidores, Equipos de Red y Telefonìa IP.  / No de Mantenimientos Preventivos y/o Correctivos de  de Servidores, Equipos de Red Y Telefonìa IP  programados</v>
      </c>
      <c r="F108" s="80" t="s">
        <v>415</v>
      </c>
    </row>
    <row r="109" spans="1:8" s="77" customFormat="1" ht="22.5" x14ac:dyDescent="0.25">
      <c r="A109" s="71">
        <v>98</v>
      </c>
      <c r="B109" s="75" t="s">
        <v>416</v>
      </c>
      <c r="C109" s="75" t="s">
        <v>417</v>
      </c>
      <c r="D109" s="75" t="s">
        <v>418</v>
      </c>
      <c r="E109" s="74" t="str">
        <f t="shared" si="1"/>
        <v>No de de licencias de herramientas informáticas para capacitación adquiridas  / No de de licencias de herramientas informáticas para capacitación programadas</v>
      </c>
      <c r="F109" s="80" t="s">
        <v>419</v>
      </c>
    </row>
    <row r="110" spans="1:8" s="77" customFormat="1" ht="33.75" x14ac:dyDescent="0.25">
      <c r="A110" s="71">
        <v>99</v>
      </c>
      <c r="B110" s="75" t="s">
        <v>420</v>
      </c>
      <c r="C110" s="74" t="s">
        <v>421</v>
      </c>
      <c r="D110" s="74" t="s">
        <v>422</v>
      </c>
      <c r="E110" s="74" t="str">
        <f t="shared" si="1"/>
        <v>No de Actualizaciones y mantenimiento de AMEVirtual y  aplicativos móviles realizadas  / No de Actualizaciones y mantenimientos de AMEVirtual y  aplicativos móviles planificadas</v>
      </c>
      <c r="F110" s="80" t="s">
        <v>423</v>
      </c>
    </row>
    <row r="111" spans="1:8" s="77" customFormat="1" ht="22.5" x14ac:dyDescent="0.25">
      <c r="A111" s="71">
        <v>100</v>
      </c>
      <c r="B111" s="75" t="s">
        <v>424</v>
      </c>
      <c r="C111" s="74" t="s">
        <v>425</v>
      </c>
      <c r="D111" s="74" t="s">
        <v>426</v>
      </c>
      <c r="E111" s="74" t="str">
        <f t="shared" si="1"/>
        <v>No de mantenimeintos al Data Center realizados  / No de mantenimeintos al Data Center programados</v>
      </c>
      <c r="F111" s="80" t="s">
        <v>427</v>
      </c>
    </row>
    <row r="112" spans="1:8" s="77" customFormat="1" ht="22.5" x14ac:dyDescent="0.25">
      <c r="A112" s="71">
        <v>101</v>
      </c>
      <c r="B112" s="75" t="s">
        <v>428</v>
      </c>
      <c r="C112" s="74" t="s">
        <v>429</v>
      </c>
      <c r="D112" s="74" t="s">
        <v>430</v>
      </c>
      <c r="E112" s="74" t="str">
        <f t="shared" si="1"/>
        <v>%  de ejecución presupuestaria en la adquisición de Partes y Repuestos   / %  de ejecución presupuestaria en la adquisición de Partes y Repuestos programada</v>
      </c>
      <c r="F112" s="80" t="s">
        <v>431</v>
      </c>
    </row>
    <row r="113" spans="1:6" s="77" customFormat="1" ht="22.5" x14ac:dyDescent="0.25">
      <c r="A113" s="71">
        <v>102</v>
      </c>
      <c r="B113" s="75" t="s">
        <v>432</v>
      </c>
      <c r="C113" s="74" t="s">
        <v>433</v>
      </c>
      <c r="D113" s="79" t="s">
        <v>434</v>
      </c>
      <c r="E113" s="74" t="str">
        <f t="shared" si="1"/>
        <v>No de Certificados y Dispositivos Adquiridos  / No de Certificados y Dispositivos  programados</v>
      </c>
      <c r="F113" s="80" t="s">
        <v>435</v>
      </c>
    </row>
    <row r="114" spans="1:6" s="77" customFormat="1" ht="33.75" x14ac:dyDescent="0.25">
      <c r="A114" s="71">
        <v>103</v>
      </c>
      <c r="B114" s="74" t="s">
        <v>436</v>
      </c>
      <c r="C114" s="74" t="s">
        <v>437</v>
      </c>
      <c r="D114" s="74" t="s">
        <v>438</v>
      </c>
      <c r="E114" s="74" t="str">
        <f t="shared" si="1"/>
        <v>No de eventos de capacitación  para fortalecer las competencias municipales y la gestión institucional ejecutados  / No de eventos de capacitación  para fortalecer las competencias municipales y la gestión institucional programadas</v>
      </c>
      <c r="F114" s="80" t="s">
        <v>439</v>
      </c>
    </row>
    <row r="115" spans="1:6" s="77" customFormat="1" ht="22.5" x14ac:dyDescent="0.25">
      <c r="A115" s="71">
        <v>104</v>
      </c>
      <c r="B115" s="74" t="s">
        <v>440</v>
      </c>
      <c r="C115" s="74" t="s">
        <v>441</v>
      </c>
      <c r="D115" s="74" t="s">
        <v>442</v>
      </c>
      <c r="E115" s="74" t="str">
        <f t="shared" si="1"/>
        <v xml:space="preserve">Cursos virtuales sobre competencias municipales desarrollados    / Cursos virtuales sobre competencias municipales programados  </v>
      </c>
      <c r="F115" s="80" t="s">
        <v>443</v>
      </c>
    </row>
    <row r="116" spans="1:6" s="77" customFormat="1" ht="33.75" x14ac:dyDescent="0.25">
      <c r="A116" s="71">
        <v>105</v>
      </c>
      <c r="B116" s="74" t="s">
        <v>444</v>
      </c>
      <c r="C116" s="74" t="s">
        <v>445</v>
      </c>
      <c r="D116" s="78" t="s">
        <v>446</v>
      </c>
      <c r="E116" s="74" t="str">
        <f t="shared" si="1"/>
        <v xml:space="preserve">No de Convenios Firmados para el establecimiento de estrategias 
  / No de Convenios  para el establecimiento de estrategias programado
</v>
      </c>
      <c r="F116" s="80" t="s">
        <v>447</v>
      </c>
    </row>
    <row r="117" spans="1:6" s="77" customFormat="1" ht="22.5" x14ac:dyDescent="0.25">
      <c r="A117" s="71">
        <v>106</v>
      </c>
      <c r="B117" s="74" t="s">
        <v>448</v>
      </c>
      <c r="C117" s="74" t="s">
        <v>449</v>
      </c>
      <c r="D117" s="78" t="s">
        <v>450</v>
      </c>
      <c r="E117" s="74" t="str">
        <f t="shared" si="1"/>
        <v>No de cuadernillos de capacitación y material de estudios impresos   / No de cuadernillos de capacitación y material de estudios a imprimir</v>
      </c>
      <c r="F117" s="80" t="s">
        <v>451</v>
      </c>
    </row>
    <row r="118" spans="1:6" s="77" customFormat="1" ht="33.75" x14ac:dyDescent="0.25">
      <c r="A118" s="71">
        <v>107</v>
      </c>
      <c r="B118" s="74" t="s">
        <v>452</v>
      </c>
      <c r="C118" s="81" t="s">
        <v>453</v>
      </c>
      <c r="D118" s="82" t="s">
        <v>454</v>
      </c>
      <c r="E118" s="74" t="str">
        <f t="shared" si="1"/>
        <v>No de de Planes, programas y proyectos para fortalecimiento de capacidades de los gad’s municipales realizados  / No de Planes, programas y proyectos para fortalecimiento de capacidades de los gad’s municipales planificados</v>
      </c>
      <c r="F118" s="80" t="s">
        <v>455</v>
      </c>
    </row>
    <row r="119" spans="1:6" s="77" customFormat="1" x14ac:dyDescent="0.25">
      <c r="A119" s="71">
        <v>108</v>
      </c>
      <c r="B119" s="74" t="s">
        <v>456</v>
      </c>
      <c r="C119" s="81" t="s">
        <v>457</v>
      </c>
      <c r="D119" s="82" t="s">
        <v>458</v>
      </c>
      <c r="E119" s="74" t="str">
        <f t="shared" si="1"/>
        <v>Numero de municipios capacitados  / Total Municipios</v>
      </c>
      <c r="F119" s="80" t="s">
        <v>459</v>
      </c>
    </row>
    <row r="120" spans="1:6" s="77" customFormat="1" ht="33.75" x14ac:dyDescent="0.25">
      <c r="A120" s="71">
        <v>109</v>
      </c>
      <c r="B120" s="74" t="s">
        <v>460</v>
      </c>
      <c r="C120" s="74" t="s">
        <v>461</v>
      </c>
      <c r="D120" s="78" t="s">
        <v>462</v>
      </c>
      <c r="E120" s="74" t="str">
        <f t="shared" si="1"/>
        <v>No de Herramientas o instrumentos técnicos/Herramientas o instrumentos técnicos realizados  / No de Herramientas o instrumentos técnicos/Herramientas o instrumentos técnicos planificados</v>
      </c>
      <c r="F120" s="80" t="s">
        <v>463</v>
      </c>
    </row>
    <row r="121" spans="1:6" s="77" customFormat="1" ht="22.5" x14ac:dyDescent="0.25">
      <c r="A121" s="71">
        <v>110</v>
      </c>
      <c r="B121" s="74" t="s">
        <v>464</v>
      </c>
      <c r="C121" s="74" t="s">
        <v>465</v>
      </c>
      <c r="D121" s="78" t="s">
        <v>466</v>
      </c>
      <c r="E121" s="74" t="str">
        <f t="shared" si="1"/>
        <v xml:space="preserve">No de Eventos realizados para fortalecer el desarrollo turístico municpal   / No de Eventos planificados para fortalecer el desarrollo turístico municpal </v>
      </c>
      <c r="F121" s="80" t="s">
        <v>467</v>
      </c>
    </row>
    <row r="122" spans="1:6" s="77" customFormat="1" ht="22.5" x14ac:dyDescent="0.25">
      <c r="A122" s="71">
        <v>111</v>
      </c>
      <c r="B122" s="74" t="s">
        <v>468</v>
      </c>
      <c r="C122" s="74" t="s">
        <v>469</v>
      </c>
      <c r="D122" s="78" t="s">
        <v>470</v>
      </c>
      <c r="E122" s="74" t="str">
        <f t="shared" si="1"/>
        <v>Número de convenios suscritos  / Número de convenios  programados</v>
      </c>
      <c r="F122" s="80" t="s">
        <v>471</v>
      </c>
    </row>
    <row r="123" spans="1:6" s="77" customFormat="1" x14ac:dyDescent="0.25">
      <c r="A123" s="71">
        <v>112</v>
      </c>
      <c r="B123" s="74" t="s">
        <v>472</v>
      </c>
      <c r="C123" s="74" t="s">
        <v>469</v>
      </c>
      <c r="D123" s="78" t="s">
        <v>470</v>
      </c>
      <c r="E123" s="74" t="str">
        <f t="shared" si="1"/>
        <v>Número de convenios suscritos  / Número de convenios  programados</v>
      </c>
      <c r="F123" s="80" t="s">
        <v>471</v>
      </c>
    </row>
  </sheetData>
  <autoFilter ref="A11:E123" xr:uid="{00000000-0009-0000-0000-000002000000}"/>
  <mergeCells count="5">
    <mergeCell ref="A2:C2"/>
    <mergeCell ref="A3:C3"/>
    <mergeCell ref="A4:C4"/>
    <mergeCell ref="A9:E9"/>
    <mergeCell ref="A10:C1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B104-FF5C-4FC9-9FA7-FB99B00379A0}">
  <dimension ref="B2:K12"/>
  <sheetViews>
    <sheetView workbookViewId="0">
      <selection activeCell="L2" sqref="L2:M160"/>
    </sheetView>
  </sheetViews>
  <sheetFormatPr baseColWidth="10" defaultRowHeight="15" x14ac:dyDescent="0.25"/>
  <sheetData>
    <row r="2" spans="2:11" ht="44.25" customHeight="1" x14ac:dyDescent="0.25">
      <c r="B2" s="24" t="s">
        <v>97</v>
      </c>
      <c r="C2" s="24" t="s">
        <v>98</v>
      </c>
      <c r="D2" s="25" t="s">
        <v>42</v>
      </c>
      <c r="E2" s="24" t="s">
        <v>43</v>
      </c>
      <c r="F2" s="34" t="s">
        <v>62</v>
      </c>
      <c r="G2" s="28" t="s">
        <v>56</v>
      </c>
      <c r="H2" s="29" t="s">
        <v>56</v>
      </c>
      <c r="K2" t="s">
        <v>47</v>
      </c>
    </row>
    <row r="3" spans="2:11" ht="27.75" customHeight="1" x14ac:dyDescent="0.25">
      <c r="F3" s="26" t="s">
        <v>90</v>
      </c>
      <c r="G3" s="29" t="s">
        <v>63</v>
      </c>
      <c r="H3" s="36" t="s">
        <v>64</v>
      </c>
      <c r="K3" t="s">
        <v>46</v>
      </c>
    </row>
    <row r="4" spans="2:11" ht="54" customHeight="1" x14ac:dyDescent="0.25">
      <c r="F4" s="34" t="s">
        <v>60</v>
      </c>
      <c r="G4" s="28" t="s">
        <v>45</v>
      </c>
      <c r="H4" s="36" t="s">
        <v>69</v>
      </c>
    </row>
    <row r="5" spans="2:11" ht="37.5" customHeight="1" x14ac:dyDescent="0.25">
      <c r="F5" s="34" t="s">
        <v>50</v>
      </c>
      <c r="G5" s="35" t="s">
        <v>61</v>
      </c>
      <c r="H5" s="36" t="s">
        <v>70</v>
      </c>
    </row>
    <row r="6" spans="2:11" ht="46.5" customHeight="1" x14ac:dyDescent="0.25">
      <c r="F6" s="26" t="s">
        <v>49</v>
      </c>
      <c r="G6" s="28" t="s">
        <v>84</v>
      </c>
      <c r="H6" s="37" t="s">
        <v>71</v>
      </c>
    </row>
    <row r="7" spans="2:11" ht="57.75" customHeight="1" x14ac:dyDescent="0.25">
      <c r="F7" s="26" t="s">
        <v>83</v>
      </c>
      <c r="G7" s="28" t="s">
        <v>91</v>
      </c>
      <c r="H7" s="29" t="s">
        <v>80</v>
      </c>
    </row>
    <row r="8" spans="2:11" ht="67.5" customHeight="1" x14ac:dyDescent="0.25">
      <c r="F8" s="26" t="s">
        <v>87</v>
      </c>
      <c r="H8" s="27" t="s">
        <v>81</v>
      </c>
    </row>
    <row r="9" spans="2:11" ht="48.75" customHeight="1" x14ac:dyDescent="0.25">
      <c r="F9" s="48" t="s">
        <v>68</v>
      </c>
      <c r="H9" s="36" t="s">
        <v>82</v>
      </c>
    </row>
    <row r="10" spans="2:11" ht="22.5" customHeight="1" x14ac:dyDescent="0.25">
      <c r="F10" s="26" t="s">
        <v>55</v>
      </c>
      <c r="H10" s="29" t="s">
        <v>85</v>
      </c>
    </row>
    <row r="11" spans="2:11" ht="56.25" customHeight="1" x14ac:dyDescent="0.25">
      <c r="F11" s="26" t="s">
        <v>44</v>
      </c>
      <c r="H11" s="29" t="s">
        <v>86</v>
      </c>
    </row>
    <row r="12" spans="2:11" x14ac:dyDescent="0.25">
      <c r="H12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POA CBA 2026</vt:lpstr>
      <vt:lpstr>ANEXO PRESUP</vt:lpstr>
      <vt:lpstr>BASE DE INDICADORES</vt:lpstr>
      <vt:lpstr>BASE</vt:lpstr>
      <vt:lpstr>'POA CBA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Planificacion</dc:creator>
  <cp:lastModifiedBy>Secretaría de Operaciones</cp:lastModifiedBy>
  <cp:lastPrinted>2025-08-18T19:34:28Z</cp:lastPrinted>
  <dcterms:created xsi:type="dcterms:W3CDTF">2023-11-23T13:30:37Z</dcterms:created>
  <dcterms:modified xsi:type="dcterms:W3CDTF">2025-08-18T20:05:58Z</dcterms:modified>
</cp:coreProperties>
</file>